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695" documentId="13_ncr:1_{F6CB121F-512D-4AA6-A0C1-0FB36C537598}" xr6:coauthVersionLast="47" xr6:coauthVersionMax="47" xr10:uidLastSave="{D2F23202-705B-4A3E-958C-D6D637BEBC72}"/>
  <bookViews>
    <workbookView xWindow="-109" yWindow="-109" windowWidth="26301" windowHeight="14169"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11" i="6"/>
  <c r="G12" i="6"/>
  <c r="G13" i="6"/>
  <c r="G14" i="6"/>
  <c r="G15" i="6"/>
  <c r="G5" i="6"/>
  <c r="G2" i="6"/>
  <c r="G3" i="6"/>
  <c r="G4"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3" i="1"/>
  <c r="J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J3" i="1"/>
  <c r="J4" i="1"/>
  <c r="J5" i="1"/>
  <c r="J6" i="1"/>
  <c r="J7" i="1"/>
  <c r="J8"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I2" i="6"/>
  <c r="I5" i="6"/>
  <c r="L2" i="6"/>
  <c r="L5" i="6"/>
  <c r="L4" i="6"/>
  <c r="J5" i="6"/>
  <c r="J2" i="6"/>
  <c r="J4" i="6"/>
  <c r="I4" i="6"/>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B4" i="5"/>
  <c r="B5" i="5"/>
  <c r="B6" i="5"/>
  <c r="B7" i="5"/>
  <c r="B8" i="5"/>
  <c r="B9" i="5"/>
  <c r="B10" i="5"/>
  <c r="B11" i="5"/>
  <c r="B12" i="5"/>
  <c r="B13" i="5"/>
  <c r="B14" i="5"/>
  <c r="B15" i="5"/>
  <c r="B16" i="5"/>
  <c r="B17" i="5"/>
  <c r="B18" i="5"/>
  <c r="B19" i="5"/>
  <c r="B20" i="5"/>
  <c r="B21"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189" i="6"/>
  <c r="I189" i="6"/>
  <c r="J189" i="6"/>
  <c r="L189" i="6"/>
  <c r="B190" i="6"/>
  <c r="I190" i="6"/>
  <c r="J190" i="6"/>
  <c r="L190" i="6"/>
  <c r="B191" i="6"/>
  <c r="I191" i="6"/>
  <c r="J191" i="6"/>
  <c r="L19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<sst xmlns="http://schemas.openxmlformats.org/spreadsheetml/2006/main" count="178585" uniqueCount="39076">
  <si>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</si>
  <si>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</si>
  <si>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</si>
  <si>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</si>
  <si>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</si>
  <si>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</si>
  <si>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</si>
  <si>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</si>
  <si>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</si>
  <si>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</si>
  <si>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</si>
  <si>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</si>
  <si>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</si>
  <si>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</si>
  <si>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</si>
  <si>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</si>
  <si>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</si>
  <si>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</si>
  <si>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</si>
  <si>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</si>
  <si>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</si>
  <si>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</si>
  <si>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</si>
  <si>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</si>
  <si>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</si>
  <si>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</si>
  <si>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</si>
  <si>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</si>
  <si>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</si>
  <si>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</si>
  <si>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</si>
  <si>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</si>
  <si>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</si>
  <si>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</si>
  <si>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</si>
  <si>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</si>
  <si>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</si>
  <si>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</si>
  <si>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</si>
  <si>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</si>
  <si>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</si>
  <si>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</si>
  <si>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</si>
  <si>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</si>
  <si>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</si>
  <si>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</si>
  <si>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</si>
  <si>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</si>
  <si>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</si>
  <si>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</si>
  <si>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</si>
  <si>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</si>
  <si>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</si>
  <si>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</si>
  <si>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</si>
  <si>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</si>
  <si>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</si>
  <si>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</si>
  <si>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</si>
  <si>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</si>
  <si>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</si>
  <si>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</si>
  <si>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</si>
  <si>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</si>
  <si>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</si>
  <si>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</si>
  <si>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</si>
  <si>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</si>
  <si>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</si>
  <si>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</si>
  <si>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</si>
  <si>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</si>
  <si>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</si>
  <si>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</si>
  <si>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</si>
  <si>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</si>
  <si>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</si>
  <si>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</si>
  <si>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</si>
  <si>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</si>
  <si>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</si>
  <si>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</si>
  <si>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</si>
  <si>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</si>
  <si>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</si>
  <si>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</si>
  <si>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</si>
  <si>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</si>
  <si>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</si>
  <si>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</si>
  <si>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</si>
  <si>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</si>
  <si>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</si>
  <si>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</si>
  <si>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</si>
  <si>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</si>
  <si>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</si>
  <si>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</si>
  <si>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</si>
  <si>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</si>
  <si>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</si>
  <si>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</si>
  <si>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</si>
  <si>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</si>
  <si>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</si>
  <si>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</si>
  <si>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</si>
  <si>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</si>
  <si>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</si>
  <si>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</si>
  <si>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</si>
  <si>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</si>
  <si>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</si>
  <si>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</si>
  <si>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</si>
  <si>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</si>
  <si>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</si>
  <si>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</si>
  <si>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</si>
  <si>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</si>
  <si>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</si>
  <si>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</si>
  <si>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</si>
  <si>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</si>
  <si>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</si>
  <si>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</si>
  <si>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</si>
  <si>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</si>
  <si>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</si>
  <si>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</si>
  <si>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</si>
  <si>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</si>
  <si>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</si>
  <si>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</si>
  <si>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</si>
  <si>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</si>
  <si>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</si>
  <si>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</si>
  <si>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</si>
  <si>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</si>
  <si>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</si>
  <si>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</si>
  <si>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</si>
  <si>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</si>
  <si>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</si>
  <si>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</si>
  <si>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</si>
  <si>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</si>
  <si>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</si>
  <si>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</si>
  <si>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</si>
  <si>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</si>
  <si>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</si>
  <si>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</si>
  <si>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</si>
  <si>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</si>
  <si>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</si>
  <si>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</si>
  <si>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</si>
  <si>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</si>
  <si>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</si>
  <si>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</si>
  <si>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</si>
  <si>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</si>
  <si>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</si>
  <si>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</si>
  <si>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</si>
  <si>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</si>
  <si>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</si>
  <si>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</si>
  <si>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</si>
  <si>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</si>
  <si>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</si>
  <si>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</si>
  <si>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</si>
  <si>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</si>
  <si>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</si>
  <si>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</si>
  <si>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</si>
  <si>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</si>
  <si>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</si>
  <si>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</si>
  <si>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</si>
  <si>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</si>
  <si>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</si>
  <si>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</si>
  <si>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</si>
  <si>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</si>
  <si>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</si>
  <si>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</si>
  <si>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</si>
  <si>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</si>
  <si>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</si>
  <si>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</si>
  <si>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</si>
  <si>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</si>
  <si>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</si>
  <si>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</si>
  <si>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</si>
  <si>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</si>
  <si>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</si>
  <si>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</si>
  <si>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</si>
  <si>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</si>
  <si>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</si>
  <si>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</si>
  <si>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</si>
  <si>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</si>
  <si>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</si>
  <si>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</si>
  <si>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</si>
  <si>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</si>
  <si>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</si>
  <si>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</si>
  <si>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</si>
  <si>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</si>
  <si>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</si>
  <si>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</si>
  <si>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</si>
  <si>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</si>
  <si>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</si>
  <si>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</si>
  <si>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</si>
  <si>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</si>
  <si>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</si>
  <si>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</si>
  <si>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</si>
  <si>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</si>
  <si>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</si>
  <si>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</si>
  <si>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</si>
  <si>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</si>
  <si>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</si>
  <si>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</si>
  <si>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</si>
  <si>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</si>
  <si>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</si>
  <si>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</si>
  <si>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</si>
  <si>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</si>
  <si>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</si>
  <si>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</si>
  <si>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</si>
  <si>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</si>
  <si>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</si>
  <si>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</si>
  <si>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</si>
  <si>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</si>
  <si>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</si>
  <si>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</si>
  <si>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</si>
  <si>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</si>
  <si>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</si>
  <si>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</si>
  <si>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</si>
  <si>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</si>
  <si>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</si>
  <si>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</si>
  <si>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</si>
  <si>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</si>
  <si>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</si>
  <si>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</si>
  <si>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</si>
  <si>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</si>
  <si>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</si>
  <si>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</si>
  <si>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</si>
  <si>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</si>
  <si>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</si>
  <si>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</si>
  <si>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</si>
  <si>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</si>
  <si>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</si>
  <si>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</si>
  <si>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</si>
  <si>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</si>
  <si>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</si>
  <si>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</si>
  <si>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</si>
  <si>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</si>
  <si>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</si>
  <si>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</si>
  <si>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</si>
  <si>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</si>
  <si>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</si>
  <si>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</si>
  <si>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</si>
  <si>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</si>
  <si>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</si>
  <si>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</si>
  <si>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</si>
  <si>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</si>
  <si>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</si>
  <si>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</si>
  <si>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</si>
  <si>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</si>
  <si>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</si>
  <si>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</si>
  <si>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</si>
  <si>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</si>
  <si>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</si>
  <si>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</si>
  <si>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</si>
  <si>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</si>
  <si>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</si>
  <si>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</si>
  <si>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</si>
  <si>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</si>
  <si>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</si>
  <si>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</si>
  <si>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</si>
  <si>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</si>
  <si>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</si>
  <si>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</si>
  <si>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</si>
  <si>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</si>
  <si>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</si>
  <si>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</si>
  <si>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</si>
  <si>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</si>
  <si>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</si>
  <si>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</si>
  <si>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</si>
  <si>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</si>
  <si>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</si>
  <si>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</si>
  <si>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</si>
  <si>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</si>
  <si>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</si>
  <si>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</si>
  <si>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</si>
  <si>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</si>
  <si>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</si>
  <si>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</si>
  <si>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</si>
  <si>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</si>
  <si>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</si>
  <si>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</si>
  <si>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</si>
  <si>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</si>
  <si>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</si>
  <si>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</si>
  <si>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</si>
  <si>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</si>
  <si>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</si>
  <si>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</si>
  <si>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</si>
  <si>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</si>
  <si>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</si>
  <si>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</si>
  <si>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</si>
  <si>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</si>
  <si>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</si>
  <si>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</si>
  <si>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</si>
  <si>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</si>
  <si>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</si>
  <si>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</si>
  <si>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</si>
  <si>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</si>
  <si>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</si>
  <si>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</si>
  <si>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</si>
  <si>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</si>
  <si>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</si>
  <si>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</si>
  <si>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</si>
  <si>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</si>
  <si>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</si>
  <si>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</si>
  <si>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</si>
  <si>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</si>
  <si>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</si>
  <si>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</si>
  <si>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</si>
  <si>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</si>
  <si>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</si>
  <si>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</si>
  <si>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</si>
  <si>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</si>
  <si>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</si>
  <si>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</si>
  <si>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</si>
  <si>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</si>
  <si>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</si>
  <si>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</si>
  <si>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</si>
  <si>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</si>
  <si>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</si>
  <si>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</si>
  <si>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</si>
  <si>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</si>
  <si>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</si>
  <si>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</si>
  <si>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</si>
  <si>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</si>
  <si>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</si>
  <si>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</si>
  <si>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</si>
  <si>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</si>
  <si>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</si>
  <si>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</si>
  <si>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</si>
  <si>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</si>
  <si>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</si>
  <si>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</si>
  <si>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</si>
  <si>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</si>
  <si>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</si>
  <si>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</si>
  <si>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</si>
  <si>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</si>
  <si>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</si>
  <si>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</si>
  <si>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</si>
  <si>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</si>
  <si>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</si>
  <si>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</si>
  <si>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</si>
  <si>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</si>
  <si>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</si>
  <si>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</si>
  <si>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</si>
  <si>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</si>
  <si>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</si>
  <si>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</si>
  <si>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</si>
  <si>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</si>
  <si>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</si>
  <si>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</si>
  <si>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</si>
  <si>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</si>
  <si>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</si>
  <si>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</si>
  <si>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</si>
  <si>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</si>
  <si>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</si>
  <si>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</si>
  <si>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</si>
  <si>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</si>
  <si>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</si>
  <si>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</si>
  <si>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</si>
  <si>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</si>
  <si>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</si>
  <si>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</si>
  <si>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</si>
  <si>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</si>
  <si>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</si>
  <si>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</si>
  <si>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</si>
  <si>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</si>
  <si>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</si>
  <si>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</si>
  <si>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</si>
  <si>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</si>
  <si>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</si>
  <si>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</si>
  <si>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</si>
  <si>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</si>
  <si>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</si>
  <si>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</si>
  <si>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</si>
  <si>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</si>
  <si>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</si>
  <si>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</si>
  <si>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</si>
  <si>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</si>
  <si>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</si>
  <si>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</si>
  <si>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</si>
  <si>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</si>
  <si>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</si>
  <si>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</si>
  <si>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</si>
  <si>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</si>
  <si>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</si>
  <si>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</si>
  <si>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</si>
  <si>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</si>
  <si>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</si>
  <si>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</si>
  <si>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</si>
  <si>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</si>
  <si>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</si>
  <si>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</si>
  <si>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</si>
  <si>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</si>
  <si>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</si>
  <si>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</si>
  <si>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</si>
  <si>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</si>
  <si>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</si>
  <si>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</si>
  <si>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</si>
  <si>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</si>
  <si>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</si>
  <si>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</si>
  <si>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</si>
  <si>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</si>
  <si>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</si>
  <si>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</si>
  <si>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</si>
  <si>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</si>
  <si>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</si>
  <si>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</si>
  <si>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</si>
  <si>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</si>
  <si>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</si>
  <si>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</si>
  <si>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</si>
  <si>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</si>
  <si>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</si>
  <si>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</si>
  <si>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</si>
  <si>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</si>
  <si>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</si>
  <si>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</si>
  <si>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</si>
  <si>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</si>
  <si>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</si>
  <si>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</si>
  <si>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</si>
  <si>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</si>
  <si>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</si>
  <si>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</si>
  <si>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</si>
  <si>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</si>
  <si>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</si>
  <si>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</si>
  <si>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</si>
  <si>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</si>
  <si>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</si>
  <si>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</si>
  <si>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</si>
  <si>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</si>
  <si>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</si>
  <si>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</si>
  <si>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</si>
  <si>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</si>
  <si>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</si>
  <si>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</si>
  <si>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</si>
  <si>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</si>
  <si>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</si>
  <si>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</si>
  <si>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</si>
  <si>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</si>
  <si>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</si>
  <si>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</si>
  <si>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</si>
  <si>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</si>
  <si>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</si>
  <si>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</si>
  <si>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</si>
  <si>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</si>
  <si>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</si>
  <si>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</si>
  <si>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</si>
  <si>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</si>
  <si>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</si>
  <si>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</si>
  <si>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</si>
  <si>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</si>
  <si>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</si>
  <si>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</si>
  <si>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</si>
  <si>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</si>
  <si>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</si>
  <si>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</si>
  <si>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</si>
  <si>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</si>
  <si>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</si>
  <si>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</si>
  <si>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</si>
  <si>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</si>
  <si>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</si>
  <si>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</si>
  <si>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</si>
  <si>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</si>
  <si>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</si>
  <si>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</si>
  <si>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</si>
  <si>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</si>
  <si>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</si>
  <si>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</si>
  <si>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</si>
  <si>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</si>
  <si>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</si>
  <si>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</si>
  <si>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</si>
  <si>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</si>
  <si>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</si>
  <si>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</si>
  <si>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</si>
  <si>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</si>
  <si>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</si>
  <si>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</si>
  <si>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</si>
  <si>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</si>
  <si>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</si>
  <si>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</si>
  <si>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</si>
  <si>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</si>
  <si>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</si>
  <si>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</si>
  <si>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</si>
  <si>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</si>
  <si>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</si>
  <si>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</si>
  <si>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</si>
  <si>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</si>
  <si>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</si>
  <si>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</si>
  <si>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</si>
  <si>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</si>
  <si>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</si>
  <si>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</si>
  <si>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</si>
  <si>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</si>
  <si>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</si>
  <si>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</si>
  <si>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</si>
  <si>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</si>
  <si>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</si>
  <si>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</si>
  <si>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</si>
  <si>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</si>
  <si>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</si>
  <si>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</si>
  <si>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</si>
  <si>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</si>
  <si>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</si>
  <si>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</si>
  <si>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</si>
  <si>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</si>
  <si>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</si>
  <si>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</si>
  <si>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</si>
  <si>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</si>
  <si>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</si>
  <si>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</si>
  <si>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</si>
  <si>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</si>
  <si>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</si>
  <si>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</si>
  <si>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</si>
  <si>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</si>
  <si>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</si>
  <si>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</si>
  <si>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</si>
  <si>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</si>
  <si>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</si>
  <si>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</si>
  <si>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</si>
  <si>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</si>
  <si>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</si>
  <si>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</si>
  <si>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</si>
  <si>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</si>
  <si>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</si>
  <si>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</si>
  <si>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</si>
  <si>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</si>
  <si>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</si>
  <si>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</si>
  <si>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</si>
  <si>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</si>
  <si>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</si>
  <si>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</si>
  <si>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</si>
  <si>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</si>
  <si>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</si>
  <si>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</si>
  <si>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</si>
  <si>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</si>
  <si>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</si>
  <si>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</si>
  <si>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</si>
  <si>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</si>
  <si>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</si>
  <si>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</si>
  <si>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</si>
  <si>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</si>
  <si>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</si>
  <si>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</si>
  <si>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</si>
  <si>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</si>
  <si>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</si>
  <si>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</si>
  <si>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</si>
  <si>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</si>
  <si>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</si>
  <si>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</si>
  <si>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</si>
  <si>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</si>
  <si>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</si>
  <si>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</si>
  <si>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</si>
  <si>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</si>
  <si>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</si>
  <si>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</si>
  <si>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</si>
  <si>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</si>
  <si>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</si>
  <si>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</si>
  <si>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</si>
  <si>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</si>
  <si>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</si>
  <si>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</si>
  <si>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</si>
  <si>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</si>
  <si>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</si>
  <si>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</si>
  <si>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</si>
  <si>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</si>
  <si>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</si>
  <si>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</si>
  <si>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</si>
  <si>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</si>
  <si>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</si>
  <si>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</si>
  <si>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</si>
  <si>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</si>
  <si>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</si>
  <si>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</si>
  <si>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</si>
  <si>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</si>
  <si>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</si>
  <si>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</si>
  <si>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</si>
  <si>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</si>
  <si>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</si>
  <si>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</si>
  <si>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</si>
  <si>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</si>
  <si>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</si>
  <si>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</si>
  <si>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</si>
  <si>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</si>
  <si>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</si>
  <si>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</si>
  <si>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</si>
  <si>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</si>
  <si>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</si>
  <si>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</si>
  <si>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</si>
  <si>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</si>
  <si>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</si>
  <si>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</si>
  <si>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</si>
  <si>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</si>
  <si>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</si>
  <si>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</si>
  <si>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</si>
  <si>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</si>
  <si>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</si>
  <si>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</si>
  <si>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</si>
  <si>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</si>
  <si>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</si>
  <si>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</si>
  <si>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</si>
  <si>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</si>
  <si>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</si>
  <si>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</si>
  <si>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</si>
  <si>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</si>
  <si>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</si>
  <si>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</si>
  <si>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</si>
  <si>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</si>
  <si>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</si>
  <si>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</si>
  <si>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</si>
  <si>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</si>
  <si>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</si>
  <si>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</si>
  <si>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</si>
  <si>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</si>
  <si>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</si>
  <si>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</si>
  <si>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</si>
  <si>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</si>
  <si>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</si>
  <si>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</si>
  <si>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</si>
  <si>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</si>
  <si>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</si>
  <si>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</si>
  <si>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</si>
  <si>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</si>
  <si>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</si>
  <si>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</si>
  <si>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</si>
  <si>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</si>
  <si>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</si>
  <si>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</si>
  <si>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</si>
  <si>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</si>
  <si>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</si>
  <si>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</si>
  <si>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</si>
  <si>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</si>
  <si>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</si>
  <si>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</si>
  <si>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</si>
  <si>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</si>
  <si>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</si>
  <si>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</si>
  <si>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</si>
  <si>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</si>
  <si>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</si>
  <si>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</si>
  <si>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</si>
  <si>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</si>
  <si>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</si>
  <si>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</si>
  <si>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</si>
  <si>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</si>
  <si>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</si>
  <si>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</si>
  <si>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</si>
  <si>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</si>
  <si>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</si>
  <si>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</si>
  <si>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</si>
  <si>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</si>
  <si>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</si>
  <si>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</si>
  <si>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</si>
  <si>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</si>
  <si>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</si>
  <si>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</si>
  <si>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</si>
  <si>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</si>
  <si>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</si>
  <si>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</si>
  <si>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</si>
  <si>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</si>
  <si>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</si>
  <si>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</si>
  <si>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</si>
  <si>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</si>
  <si>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</si>
  <si>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</si>
  <si>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</si>
  <si>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</si>
  <si>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</si>
  <si>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</si>
  <si>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</si>
  <si>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</si>
  <si>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</si>
  <si>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</si>
  <si>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</si>
  <si>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</si>
  <si>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</si>
  <si>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</si>
  <si>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</si>
  <si>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</si>
  <si>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</si>
  <si>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</si>
  <si>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</si>
  <si>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</si>
  <si>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</si>
  <si>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</si>
  <si>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</si>
  <si>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</si>
  <si>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</si>
  <si>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</si>
  <si>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</si>
  <si>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</si>
  <si>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</si>
  <si>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</si>
  <si>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</si>
  <si>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</si>
  <si>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</si>
  <si>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</si>
  <si>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</si>
  <si>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</si>
  <si>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</si>
  <si>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</si>
  <si>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</si>
  <si>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</si>
  <si>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</si>
  <si>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</si>
  <si>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</si>
  <si>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</si>
  <si>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</si>
  <si>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</si>
  <si>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</si>
  <si>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</si>
  <si>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</si>
  <si>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</si>
  <si>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</si>
  <si>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</si>
  <si>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</si>
  <si>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</si>
  <si>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</si>
  <si>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</si>
  <si>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</si>
  <si>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</si>
  <si>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</si>
  <si>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</si>
  <si>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</si>
  <si>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</si>
  <si>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</si>
  <si>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</si>
  <si>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</si>
  <si>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</si>
  <si>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</si>
  <si>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</si>
  <si>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</si>
  <si>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</si>
  <si>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</si>
  <si>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</si>
  <si>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</si>
  <si>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</si>
  <si>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</si>
  <si>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</si>
  <si>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</si>
  <si>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</si>
  <si>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</si>
  <si>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</si>
  <si>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</si>
  <si>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</si>
  <si>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</si>
  <si>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</si>
  <si>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</si>
  <si>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</si>
  <si>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</si>
  <si>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</si>
  <si>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</si>
  <si>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</si>
  <si>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</si>
  <si>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</si>
  <si>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</si>
  <si>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</si>
  <si>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</si>
  <si>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</si>
  <si>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</si>
  <si>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</si>
  <si>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</si>
  <si>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</si>
  <si>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</si>
  <si>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</si>
  <si>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</si>
  <si>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</si>
  <si>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</si>
  <si>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</si>
  <si>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</si>
  <si>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</si>
  <si>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</si>
  <si>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</si>
  <si>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</si>
  <si>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</si>
  <si>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</si>
  <si>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</si>
  <si>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</si>
  <si>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</si>
  <si>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</si>
  <si>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</si>
  <si>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</si>
  <si>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</si>
  <si>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</si>
  <si>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</si>
  <si>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</si>
  <si>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</si>
  <si>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</si>
  <si>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</si>
  <si>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</si>
  <si>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</si>
  <si>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</si>
  <si>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</si>
  <si>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</si>
  <si>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</si>
  <si>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</si>
  <si>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</si>
  <si>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</si>
  <si>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</si>
  <si>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</si>
  <si>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</si>
  <si>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</si>
  <si>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</si>
  <si>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</si>
  <si>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</si>
  <si>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</si>
  <si>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</si>
  <si>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</si>
  <si>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</si>
  <si>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</si>
  <si>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</si>
  <si>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</si>
  <si>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</si>
  <si>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</si>
  <si>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</si>
  <si>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</si>
  <si>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</si>
  <si>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</si>
  <si>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</si>
  <si>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</si>
  <si>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</si>
  <si>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</si>
  <si>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</si>
  <si>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</si>
  <si>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</si>
  <si>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</si>
  <si>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</si>
  <si>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</si>
  <si>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</si>
  <si>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</si>
  <si>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</si>
  <si>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</si>
  <si>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</si>
  <si>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</si>
  <si>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</si>
  <si>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</si>
  <si>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</si>
  <si>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</si>
  <si>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</si>
  <si>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</si>
  <si>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</si>
  <si>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</si>
  <si>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</si>
  <si>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</si>
  <si>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</si>
  <si>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</si>
  <si>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</si>
  <si>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</si>
  <si>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</si>
  <si>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</si>
  <si>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</si>
  <si>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</si>
  <si>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</si>
  <si>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</si>
  <si>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</si>
  <si>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</si>
  <si>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</si>
  <si>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</si>
  <si>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</si>
  <si>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</si>
  <si>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</si>
  <si>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</si>
  <si>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</si>
  <si>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</si>
  <si>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</si>
  <si>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</si>
  <si>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</si>
  <si>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</si>
  <si>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</si>
  <si>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</si>
  <si>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</si>
  <si>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</si>
  <si>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</si>
  <si>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</si>
  <si>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</si>
  <si>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</si>
  <si>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</si>
  <si>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</si>
  <si>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</si>
  <si>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</si>
  <si>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</si>
  <si>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</si>
  <si>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</si>
  <si>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</si>
  <si>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</si>
  <si>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</si>
  <si>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</si>
  <si>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</si>
  <si>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</si>
  <si>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</si>
  <si>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</si>
  <si>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</si>
  <si>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</si>
  <si>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</si>
  <si>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</si>
  <si>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</si>
  <si>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</si>
  <si>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</si>
  <si>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</si>
  <si>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</si>
  <si>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</si>
  <si>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</si>
  <si>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</si>
  <si>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</si>
  <si>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</si>
  <si>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</si>
  <si>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</si>
  <si>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</si>
  <si>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</si>
  <si>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</si>
  <si>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</si>
  <si>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</si>
  <si>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</si>
  <si>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</si>
  <si>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</si>
  <si>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</si>
  <si>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</si>
  <si>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</si>
  <si>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</si>
  <si>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</si>
  <si>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</si>
  <si>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</si>
  <si>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</si>
  <si>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</si>
  <si>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</si>
  <si>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</si>
  <si>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</si>
  <si>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</si>
  <si>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</si>
  <si>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</si>
  <si>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</si>
  <si>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</si>
  <si>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</si>
  <si>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</si>
  <si>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</si>
  <si>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</si>
  <si>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</si>
  <si>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</si>
  <si>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</si>
  <si>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</si>
  <si>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</si>
  <si>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</si>
  <si>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</si>
  <si>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</si>
  <si>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</si>
  <si>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</si>
  <si>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</si>
  <si>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</si>
  <si>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</si>
  <si>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</si>
  <si>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</si>
  <si>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</si>
  <si>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</si>
  <si>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</si>
  <si>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</si>
  <si>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</si>
  <si>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</si>
  <si>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</si>
  <si>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</si>
  <si>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</si>
  <si>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</si>
  <si>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</si>
  <si>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</si>
  <si>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</si>
  <si>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</si>
  <si>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</si>
  <si>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</si>
  <si>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</si>
  <si>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</si>
  <si>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</si>
  <si>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</si>
  <si>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</si>
  <si>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</si>
  <si>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</si>
  <si>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</si>
  <si>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</si>
  <si>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</si>
  <si>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</si>
  <si>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</si>
  <si>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</si>
  <si>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</si>
  <si>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</si>
  <si>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</si>
  <si>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</si>
  <si>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</si>
  <si>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</si>
  <si>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</si>
  <si>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</si>
  <si>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</si>
  <si>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</si>
  <si>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</si>
  <si>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</si>
  <si>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</si>
  <si>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</si>
  <si>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</si>
  <si>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</si>
  <si>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</si>
  <si>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</si>
  <si>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</si>
  <si>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</si>
  <si>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</si>
  <si>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</si>
  <si>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</si>
  <si>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</si>
  <si>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</si>
  <si>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</si>
  <si>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</si>
  <si>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</si>
  <si>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</si>
  <si>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</si>
  <si>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</si>
  <si>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</si>
  <si>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</si>
  <si>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</si>
  <si>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</si>
  <si>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</si>
  <si>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</si>
  <si>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</si>
  <si>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</si>
  <si>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</si>
  <si>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</si>
  <si>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</si>
  <si>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</si>
  <si>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</si>
  <si>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</si>
  <si>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</si>
  <si>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</si>
  <si>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</si>
  <si>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</si>
  <si>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</si>
  <si>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</si>
  <si>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</si>
  <si>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</si>
  <si>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</si>
  <si>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</si>
  <si>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</si>
  <si>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</si>
  <si>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</si>
  <si>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</si>
  <si>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</si>
  <si>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</si>
  <si>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</si>
  <si>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</si>
  <si>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</si>
  <si>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</si>
  <si>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</si>
  <si>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</si>
  <si>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</si>
  <si>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</si>
  <si>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</si>
  <si>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</si>
  <si>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</si>
  <si>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</si>
  <si>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</si>
  <si>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</si>
  <si>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</si>
  <si>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</si>
  <si>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</si>
  <si>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</si>
  <si>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</si>
  <si>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</si>
  <si>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</si>
  <si>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</si>
  <si>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</si>
  <si>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</si>
  <si>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</si>
  <si>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</si>
  <si>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</si>
  <si>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</si>
  <si>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</si>
  <si>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</si>
  <si>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</si>
  <si>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</si>
  <si>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</si>
  <si>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</si>
  <si>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</si>
  <si>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</si>
  <si>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</si>
  <si>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</si>
  <si>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</si>
  <si>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</si>
  <si>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</si>
  <si>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</si>
  <si>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</si>
  <si>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</si>
  <si>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</si>
  <si>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</si>
  <si>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</si>
  <si>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</si>
  <si>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</si>
  <si>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</si>
  <si>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</si>
  <si>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</si>
  <si>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</si>
  <si>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</si>
  <si>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</si>
  <si>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</si>
  <si>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</si>
  <si>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</si>
  <si>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</si>
  <si>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</si>
  <si>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</si>
  <si>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</si>
  <si>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</si>
  <si>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</si>
  <si>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</si>
  <si>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</si>
  <si>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</si>
  <si>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</si>
  <si>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</si>
  <si>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</si>
  <si>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</si>
  <si>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</si>
  <si>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</si>
  <si>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</si>
  <si>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</si>
  <si>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</si>
  <si>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</si>
  <si>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</si>
  <si>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</si>
  <si>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</si>
  <si>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</si>
  <si>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</si>
  <si>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</si>
  <si>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</si>
  <si>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</si>
  <si>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</si>
  <si>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</si>
  <si>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</si>
  <si>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</si>
  <si>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</si>
  <si>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</si>
  <si>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</si>
  <si>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</si>
  <si>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</si>
  <si>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</si>
  <si>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</si>
  <si>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</si>
  <si>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</si>
  <si>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</si>
  <si>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</si>
  <si>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</si>
  <si>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</si>
  <si>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</si>
  <si>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</si>
  <si>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</si>
  <si>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</si>
  <si>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</si>
  <si>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</si>
  <si>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</si>
  <si>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</si>
  <si>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</si>
  <si>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</si>
  <si>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</si>
  <si>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</si>
  <si>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</si>
  <si>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</si>
  <si>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</si>
  <si>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</si>
  <si>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</si>
  <si>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</si>
  <si>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</si>
  <si>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</si>
  <si>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</si>
  <si>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</si>
  <si>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</si>
  <si>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</si>
  <si>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</si>
  <si>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</si>
  <si>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</si>
  <si>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</si>
  <si>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</si>
  <si>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</si>
  <si>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</si>
  <si>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</si>
  <si>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</si>
  <si>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</si>
  <si>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</si>
  <si>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</si>
  <si>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</si>
  <si>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</si>
  <si>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</si>
  <si>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</si>
  <si>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</si>
  <si>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</si>
  <si>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</si>
  <si>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</si>
  <si>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</si>
  <si>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</si>
  <si>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</si>
  <si>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</si>
  <si>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</si>
  <si>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</si>
  <si>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</si>
  <si>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</si>
  <si>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</si>
  <si>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</si>
  <si>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</si>
  <si>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</si>
  <si>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</si>
  <si>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</si>
  <si>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</si>
  <si>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</si>
  <si>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</si>
  <si>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</si>
  <si>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</si>
  <si>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</si>
  <si>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</si>
  <si>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</si>
  <si>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</si>
  <si>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</si>
  <si>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</si>
  <si>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</si>
  <si>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</si>
  <si>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</si>
  <si>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</si>
  <si>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</si>
  <si>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</si>
  <si>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</si>
  <si>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</si>
  <si>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</si>
  <si>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</si>
  <si>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</si>
  <si>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</si>
  <si>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</si>
  <si>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</si>
  <si>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</si>
  <si>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</si>
  <si>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</si>
  <si>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</si>
  <si>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</si>
  <si>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</si>
  <si>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</si>
  <si>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</si>
  <si>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</si>
  <si>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</si>
  <si>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</si>
  <si>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</si>
  <si>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</si>
  <si>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</si>
  <si>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</si>
  <si>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</si>
  <si>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</si>
  <si>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</si>
  <si>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</si>
  <si>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</si>
  <si>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</si>
  <si>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</si>
  <si>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</si>
  <si>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</si>
  <si>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</si>
  <si>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</si>
  <si>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</si>
  <si>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</si>
  <si>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</si>
  <si>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</si>
  <si>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</si>
  <si>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</si>
  <si>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</si>
  <si>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</si>
  <si>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</si>
  <si>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</si>
  <si>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</si>
  <si>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</si>
  <si>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</si>
  <si>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</si>
  <si>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</si>
  <si>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</si>
  <si>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</si>
  <si>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</si>
  <si>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</si>
  <si>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</si>
  <si>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</si>
  <si>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</si>
  <si>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</si>
  <si>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</si>
  <si>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</si>
  <si>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</si>
  <si>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</si>
  <si>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</si>
  <si>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</si>
  <si>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</si>
  <si>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</si>
  <si>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</si>
  <si>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</si>
  <si>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</si>
  <si>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</si>
  <si>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</si>
  <si>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</si>
  <si>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</si>
  <si>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</si>
  <si>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</si>
  <si>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</si>
  <si>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</si>
  <si>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</si>
  <si>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</si>
  <si>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</si>
  <si>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</si>
  <si>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</si>
  <si>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</si>
  <si>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</si>
  <si>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</si>
  <si>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</si>
  <si>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</si>
  <si>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</si>
  <si>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</si>
  <si>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</si>
  <si>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</si>
  <si>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</si>
  <si>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</si>
  <si>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</si>
  <si>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</si>
  <si>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</si>
  <si>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</si>
  <si>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</si>
  <si>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</si>
  <si>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</si>
  <si>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</si>
  <si>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</si>
  <si>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</si>
  <si>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</si>
  <si>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</si>
  <si>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</si>
  <si>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</si>
  <si>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</si>
  <si>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</si>
  <si>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</si>
  <si>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</si>
  <si>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</si>
  <si>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</si>
  <si>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</si>
  <si>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</si>
  <si>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</si>
  <si>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</si>
  <si>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</si>
  <si>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</si>
  <si>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</si>
  <si>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</si>
  <si>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</si>
  <si>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</si>
  <si>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</si>
  <si>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</si>
  <si>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</si>
  <si>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</si>
  <si>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</si>
  <si>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</si>
  <si>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</si>
  <si>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</si>
  <si>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</si>
  <si>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</si>
  <si>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</si>
  <si>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</si>
  <si>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</si>
  <si>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</si>
  <si>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</si>
  <si>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</si>
  <si>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</si>
  <si>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</si>
  <si>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</si>
  <si>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</si>
  <si>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</si>
  <si>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</si>
  <si>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</si>
  <si>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</si>
  <si>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</si>
  <si>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</si>
  <si>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</si>
  <si>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</si>
  <si>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</si>
  <si>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</si>
  <si>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</si>
  <si>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</si>
  <si>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</si>
  <si>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</si>
  <si>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</si>
  <si>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</si>
  <si>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</si>
  <si>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</si>
  <si>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</si>
  <si>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</si>
  <si>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</si>
  <si>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</si>
  <si>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</si>
  <si>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</si>
  <si>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</si>
  <si>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</si>
  <si>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</si>
  <si>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</si>
  <si>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</si>
  <si>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</si>
  <si>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</si>
  <si>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</si>
  <si>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</si>
  <si>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</si>
  <si>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</si>
  <si>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</si>
  <si>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</si>
  <si>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</si>
  <si>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</si>
  <si>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</si>
  <si>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</si>
  <si>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</si>
  <si>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</si>
  <si>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</si>
  <si>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</si>
  <si>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</si>
  <si>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</si>
  <si>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</si>
  <si>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</si>
  <si>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</si>
  <si>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</si>
  <si>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</si>
  <si>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</si>
  <si>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</si>
  <si>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</si>
  <si>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</si>
  <si>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</si>
  <si>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</si>
  <si>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</si>
  <si>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</si>
  <si>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</si>
  <si>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</si>
  <si>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</si>
  <si>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</si>
  <si>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</si>
  <si>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</si>
  <si>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</si>
  <si>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</si>
  <si>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</si>
  <si>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</si>
  <si>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</si>
  <si>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</si>
  <si>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</si>
  <si>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</si>
  <si>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</si>
  <si>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</si>
  <si>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</si>
  <si>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</si>
  <si>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</si>
  <si>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</si>
  <si>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</si>
  <si>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</si>
  <si>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</si>
  <si>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</si>
  <si>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</si>
  <si>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</si>
  <si>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</si>
  <si>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</si>
  <si>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</si>
  <si>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</si>
  <si>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</si>
  <si>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</si>
  <si>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</si>
  <si>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</si>
  <si>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</si>
  <si>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</si>
  <si>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</si>
  <si>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</si>
  <si>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</si>
  <si>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</si>
  <si>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</si>
  <si>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</si>
  <si>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</si>
  <si>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</si>
  <si>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</si>
  <si>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</si>
  <si>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</si>
  <si>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</si>
  <si>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</si>
  <si>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</si>
  <si>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</si>
  <si>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</si>
  <si>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</si>
  <si>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</si>
  <si>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</si>
  <si>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</si>
  <si>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</si>
  <si>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</si>
  <si>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</si>
  <si>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</si>
  <si>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</si>
  <si>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</si>
  <si>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</si>
  <si>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</si>
  <si>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</si>
  <si>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</si>
  <si>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</si>
  <si>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</si>
  <si>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</si>
  <si>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</si>
  <si>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</si>
  <si>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</si>
  <si>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</si>
  <si>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</si>
  <si>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</si>
  <si>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</si>
  <si>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</si>
  <si>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</si>
  <si>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</si>
  <si>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</si>
  <si>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</si>
  <si>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</si>
  <si>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</si>
  <si>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</si>
  <si>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</si>
  <si>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</si>
  <si>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</si>
  <si>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</si>
  <si>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</si>
  <si>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</si>
  <si>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</si>
  <si>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</si>
  <si>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</si>
  <si>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</si>
  <si>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</si>
  <si>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</si>
  <si>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</si>
  <si>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</si>
  <si>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</si>
  <si>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</si>
  <si>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</si>
  <si>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</si>
  <si>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</si>
  <si>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</si>
  <si>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</si>
  <si>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</si>
  <si>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</si>
  <si>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</si>
  <si>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</si>
  <si>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</si>
  <si>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</si>
  <si>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</si>
  <si>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</si>
  <si>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</si>
  <si>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</si>
  <si>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</si>
  <si>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</si>
  <si>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</si>
  <si>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</si>
  <si>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</si>
  <si>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</si>
  <si>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</si>
  <si>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</si>
  <si>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</si>
  <si>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</si>
  <si>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</si>
  <si>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</si>
  <si>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</si>
  <si>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</si>
  <si>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</si>
  <si>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</si>
  <si>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</si>
  <si>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</si>
  <si>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</si>
  <si>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</si>
  <si>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</si>
  <si>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</si>
  <si>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</si>
  <si>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</si>
  <si>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</si>
  <si>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</si>
  <si>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</si>
  <si>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</si>
  <si>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</si>
  <si>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</si>
  <si>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</si>
  <si>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</si>
  <si>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</si>
  <si>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</si>
  <si>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</si>
  <si>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</si>
  <si>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</si>
  <si>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</si>
  <si>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</si>
  <si>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</si>
  <si>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</si>
  <si>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</si>
  <si>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</si>
  <si>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</si>
  <si>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</si>
  <si>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</si>
  <si>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</si>
  <si>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</si>
  <si>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</si>
  <si>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</si>
  <si>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</si>
  <si>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</si>
  <si>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</si>
  <si>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</si>
  <si>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</si>
  <si>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</si>
  <si>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</si>
  <si>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</si>
  <si>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</si>
  <si>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</si>
  <si>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</si>
  <si>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</si>
  <si>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</si>
  <si>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</si>
  <si>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</si>
  <si>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</si>
  <si>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</si>
  <si>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</si>
  <si>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</si>
  <si>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</si>
  <si>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</si>
  <si>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</si>
  <si>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</si>
  <si>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</si>
  <si>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</si>
  <si>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</si>
  <si>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</si>
  <si>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</si>
  <si>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</si>
  <si>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</si>
  <si>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</si>
  <si>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</si>
  <si>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</si>
  <si>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</si>
  <si>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</si>
  <si>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</si>
  <si>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</si>
  <si>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</si>
  <si>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</si>
  <si>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</si>
  <si>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</si>
  <si>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</si>
  <si>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</si>
  <si>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</si>
  <si>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</si>
  <si>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</si>
  <si>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</si>
  <si>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</si>
  <si>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</si>
  <si>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</si>
  <si>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</si>
  <si>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</si>
  <si>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</si>
  <si>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</si>
  <si>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</si>
  <si>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</si>
  <si>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</si>
  <si>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</si>
  <si>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</si>
  <si>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</si>
  <si>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</si>
  <si>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</si>
  <si>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</si>
  <si>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</si>
  <si>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</si>
  <si>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</si>
  <si>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</si>
  <si>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</si>
  <si>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</si>
  <si>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</si>
  <si>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</si>
  <si>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</si>
  <si>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</si>
  <si>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</si>
  <si>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</si>
  <si>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</si>
  <si>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</si>
  <si>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</si>
  <si>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</si>
  <si>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</si>
  <si>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</si>
  <si>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</si>
  <si>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</si>
  <si>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</si>
  <si>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</si>
  <si>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</si>
  <si>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</si>
  <si>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</si>
  <si>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</si>
  <si>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</si>
  <si>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</si>
  <si>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</si>
  <si>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</si>
  <si>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</si>
  <si>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</si>
  <si>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</si>
  <si>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</si>
  <si>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</si>
  <si>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</si>
  <si>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</si>
  <si>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</si>
  <si>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</si>
  <si>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</si>
  <si>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</si>
  <si>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</si>
  <si>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</si>
  <si>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</si>
  <si>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</si>
  <si>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</si>
  <si>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</si>
  <si>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</si>
  <si>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</si>
  <si>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</si>
  <si>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</si>
  <si>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</si>
  <si>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</si>
  <si>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</si>
  <si>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</si>
  <si>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</si>
  <si>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</si>
  <si>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</si>
  <si>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</si>
  <si>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</si>
  <si>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</si>
  <si>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</si>
  <si>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</si>
  <si>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</si>
  <si>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</si>
  <si>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</si>
  <si>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</si>
  <si>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</si>
  <si>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</si>
  <si>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</si>
  <si>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</si>
  <si>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</si>
  <si>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</si>
  <si>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</si>
  <si>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</si>
  <si>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</si>
  <si>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</si>
  <si>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</si>
  <si>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</si>
  <si>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</si>
  <si>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</si>
  <si>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</si>
  <si>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</si>
  <si>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</si>
  <si>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</si>
  <si>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</si>
  <si>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</si>
  <si>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</si>
  <si>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</si>
  <si>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</si>
  <si>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</si>
  <si>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</si>
  <si>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</si>
  <si>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</si>
  <si>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</si>
  <si>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</si>
  <si>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</si>
  <si>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</si>
  <si>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</si>
  <si>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</si>
  <si>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</si>
  <si>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</si>
  <si>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</si>
  <si>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</si>
  <si>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</si>
  <si>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</si>
  <si>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</si>
  <si>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</si>
  <si>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</si>
  <si>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</si>
  <si>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</si>
  <si>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</si>
  <si>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</si>
  <si>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</si>
  <si>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</si>
  <si>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</si>
  <si>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</si>
  <si>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</si>
  <si>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</si>
  <si>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</si>
  <si>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</si>
  <si>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</si>
  <si>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</si>
  <si>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</si>
  <si>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</si>
  <si>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</si>
  <si>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</si>
  <si>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</si>
  <si>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</si>
  <si>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</si>
  <si>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</si>
  <si>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</si>
  <si>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</si>
  <si>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</si>
  <si>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</si>
  <si>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</si>
  <si>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</si>
  <si>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</si>
  <si>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</si>
  <si>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</si>
  <si>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</si>
  <si>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</si>
  <si>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</si>
  <si>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</si>
  <si>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</si>
  <si>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</si>
  <si>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</si>
  <si>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</si>
  <si>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</si>
  <si>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</si>
  <si>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</si>
  <si>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</si>
  <si>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</si>
  <si>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</si>
  <si>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</si>
  <si>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</si>
  <si>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</si>
  <si>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</si>
  <si>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</si>
  <si>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</si>
  <si>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</si>
  <si>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</si>
  <si>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</si>
  <si>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</si>
  <si>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</si>
  <si>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</si>
  <si>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</si>
  <si>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</si>
  <si>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</si>
  <si>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</si>
  <si>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</si>
  <si>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</si>
  <si>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</si>
  <si>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</si>
  <si>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</si>
  <si>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</si>
  <si>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</si>
  <si>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</si>
  <si>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</si>
  <si>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</si>
  <si>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</si>
  <si>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</si>
  <si>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</si>
  <si>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</si>
  <si>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</si>
  <si>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</si>
  <si>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</si>
  <si>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</si>
  <si>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</si>
  <si>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</si>
  <si>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</si>
  <si>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</si>
  <si>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</si>
  <si>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</si>
  <si>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</si>
  <si>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</si>
  <si>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</si>
  <si>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</si>
  <si>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</si>
  <si>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</si>
  <si>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</si>
  <si>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</si>
  <si>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</si>
  <si>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</si>
  <si>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</si>
  <si>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</si>
  <si>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</si>
  <si>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</si>
  <si>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</si>
  <si>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</si>
  <si>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</si>
  <si>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</si>
  <si>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</si>
  <si>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</si>
  <si>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</si>
  <si>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</si>
  <si>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</si>
  <si>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</si>
  <si>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</si>
  <si>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</si>
  <si>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</si>
  <si>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</si>
  <si>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</si>
  <si>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</si>
  <si>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</si>
  <si>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</si>
  <si>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</si>
  <si>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</si>
  <si>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</si>
  <si>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</si>
  <si>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</si>
  <si>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</si>
  <si>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</si>
  <si>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</si>
  <si>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</si>
  <si>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</si>
  <si>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</si>
  <si>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</si>
  <si>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</si>
  <si>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</si>
  <si>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</si>
  <si>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</si>
  <si>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</si>
  <si>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</si>
  <si>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</si>
  <si>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</si>
  <si>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</si>
  <si>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</si>
  <si>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</si>
  <si>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</si>
  <si>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</si>
  <si>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</si>
  <si>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</si>
  <si>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</si>
  <si>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</si>
  <si>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</si>
  <si>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</si>
  <si>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</si>
  <si>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</si>
  <si>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</si>
  <si>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</si>
  <si>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</si>
  <si>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</si>
  <si>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</si>
  <si>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</si>
  <si>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</si>
  <si>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</si>
  <si>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</si>
  <si>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</si>
  <si>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</si>
  <si>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</si>
  <si>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</si>
  <si>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</si>
  <si>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</si>
  <si>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</si>
  <si>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</si>
  <si>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</si>
  <si>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</si>
  <si>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</si>
  <si>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</si>
  <si>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</si>
  <si>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</si>
  <si>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</si>
  <si>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</si>
  <si>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</si>
  <si>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</si>
  <si>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</si>
  <si>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</si>
  <si>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</si>
  <si>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</si>
  <si>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</si>
  <si>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</si>
  <si>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</si>
  <si>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</si>
  <si>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</si>
  <si>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</si>
  <si>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</si>
  <si>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</si>
  <si>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</si>
  <si>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</si>
  <si>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</si>
  <si>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</si>
  <si>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</si>
  <si>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</si>
  <si>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</si>
  <si>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</si>
  <si>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</si>
  <si>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</si>
  <si>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</si>
  <si>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</si>
  <si>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</si>
  <si>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</si>
  <si>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</si>
  <si>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</si>
  <si>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</si>
  <si>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</si>
  <si>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</si>
  <si>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</si>
  <si>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</si>
  <si>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</si>
  <si>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</si>
  <si>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</si>
  <si>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</si>
  <si>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</si>
  <si>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</si>
  <si>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</si>
  <si>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</si>
  <si>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</si>
  <si>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</si>
  <si>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</si>
  <si>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</si>
  <si>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</si>
  <si>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</si>
  <si>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</si>
  <si>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</si>
  <si>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</si>
  <si>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</si>
  <si>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</si>
  <si>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</si>
  <si>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</si>
  <si>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</si>
  <si>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</si>
  <si>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</si>
  <si>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</si>
  <si>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</si>
  <si>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</si>
  <si>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</si>
  <si>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</si>
  <si>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</si>
  <si>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</si>
  <si>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</si>
  <si>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</si>
  <si>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</si>
  <si>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</si>
  <si>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</si>
  <si>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</si>
  <si>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</si>
  <si>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</si>
  <si>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</si>
  <si>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</si>
  <si>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</si>
  <si>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</si>
  <si>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</si>
  <si>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</si>
  <si>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</si>
  <si>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</si>
  <si>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</si>
  <si>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</si>
  <si>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</si>
  <si>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</si>
  <si>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</si>
  <si>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</si>
  <si>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</si>
  <si>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</si>
  <si>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</si>
  <si>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</si>
  <si>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</si>
  <si>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</si>
  <si>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</si>
  <si>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</si>
  <si>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</si>
  <si>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</si>
  <si>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</si>
  <si>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</si>
  <si>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</si>
  <si>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</si>
  <si>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</si>
  <si>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</si>
  <si>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</si>
  <si>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</si>
  <si>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</si>
  <si>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</si>
  <si>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</si>
  <si>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</si>
  <si>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</si>
  <si>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</si>
  <si>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</si>
  <si>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</si>
  <si>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</si>
  <si>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</si>
  <si>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</si>
  <si>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</si>
  <si>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</si>
  <si>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</si>
  <si>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</si>
  <si>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</si>
  <si>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</si>
  <si>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</si>
  <si>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</si>
  <si>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</si>
  <si>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</si>
  <si>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</si>
  <si>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</si>
  <si>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</si>
  <si>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</si>
  <si>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</si>
  <si>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</si>
  <si>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</si>
  <si>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</si>
  <si>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</si>
  <si>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</si>
  <si>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</si>
  <si>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</si>
  <si>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</si>
  <si>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</si>
  <si>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</si>
  <si>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</si>
  <si>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</si>
  <si>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</si>
  <si>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</si>
  <si>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</si>
  <si>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</si>
  <si>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</si>
  <si>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</si>
  <si>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</si>
  <si>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</si>
  <si>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</si>
  <si>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</si>
  <si>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</si>
  <si>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</si>
  <si>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</si>
  <si>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</si>
  <si>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</si>
  <si>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</si>
  <si>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</si>
  <si>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</si>
  <si>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</si>
  <si>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</si>
  <si>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</si>
  <si>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</si>
  <si>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</si>
  <si>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</si>
  <si>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</si>
  <si>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</si>
  <si>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</si>
  <si>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</si>
  <si>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</si>
  <si>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</si>
  <si>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</si>
  <si>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</si>
  <si>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</si>
  <si>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</si>
  <si>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</si>
  <si>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</si>
  <si>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</si>
  <si>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</si>
  <si>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</si>
  <si>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</si>
  <si>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</si>
  <si>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</si>
  <si>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</si>
  <si>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</si>
  <si>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</si>
  <si>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</si>
  <si>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</si>
  <si>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</si>
  <si>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</si>
  <si>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</si>
  <si>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</si>
  <si>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</si>
  <si>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</si>
  <si>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</si>
  <si>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</si>
  <si>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</si>
  <si>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</si>
  <si>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</si>
  <si>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</si>
  <si>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</si>
  <si>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</si>
  <si>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</si>
  <si>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</si>
  <si>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</si>
  <si>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</si>
  <si>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</si>
  <si>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</si>
  <si>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</si>
  <si>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</si>
  <si>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</si>
  <si>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</si>
  <si>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</si>
  <si>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</si>
  <si>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</si>
  <si>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</si>
  <si>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</si>
  <si>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</si>
  <si>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</si>
  <si>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</si>
  <si>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</si>
  <si>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</si>
  <si>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</si>
  <si>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</si>
  <si>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</si>
  <si>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</si>
  <si>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</si>
  <si>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</si>
  <si>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</si>
  <si>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</si>
  <si>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</si>
  <si>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</si>
  <si>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</si>
  <si>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</si>
  <si>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</si>
  <si>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</si>
  <si>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</si>
  <si>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</si>
  <si>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</si>
  <si>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</si>
  <si>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</si>
  <si>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</si>
  <si>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</si>
  <si>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</si>
  <si>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</si>
  <si>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</si>
  <si>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</si>
  <si>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</si>
  <si>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</si>
  <si>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</si>
  <si>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</si>
  <si>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</si>
  <si>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</si>
  <si>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</si>
  <si>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</si>
  <si>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</si>
  <si>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</si>
  <si>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</si>
  <si>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</si>
  <si>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</si>
  <si>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</si>
  <si>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</si>
  <si>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</si>
  <si>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</si>
  <si>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</si>
  <si>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</si>
  <si>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</si>
  <si>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</si>
  <si>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</si>
  <si>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</si>
  <si>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</si>
  <si>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</si>
  <si>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</si>
  <si>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</si>
  <si>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</si>
  <si>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</si>
  <si>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</si>
  <si>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</si>
  <si>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</si>
  <si>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</si>
  <si>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</si>
  <si>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</si>
  <si>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</si>
  <si>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</si>
  <si>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</si>
  <si>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</si>
  <si>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</si>
  <si>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</si>
  <si>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</si>
  <si>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</si>
  <si>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</si>
  <si>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</si>
  <si>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</si>
  <si>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</si>
  <si>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</si>
  <si>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</si>
  <si>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</si>
  <si>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</si>
  <si>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</si>
  <si>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</si>
  <si>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</si>
  <si>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</si>
  <si>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</si>
  <si>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</si>
  <si>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</si>
  <si>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</si>
  <si>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</si>
  <si>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</si>
  <si>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</si>
  <si>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</si>
  <si>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</si>
  <si>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</si>
  <si>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</si>
  <si>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</si>
  <si>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</si>
  <si>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</si>
  <si>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</si>
  <si>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</si>
  <si>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</si>
  <si>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</si>
  <si>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</si>
  <si>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</si>
  <si>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</si>
  <si>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</si>
  <si>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</si>
  <si>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</si>
  <si>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</si>
  <si>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</si>
  <si>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</si>
  <si>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</si>
  <si>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</si>
  <si>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</si>
  <si>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</si>
  <si>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</si>
  <si>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</si>
  <si>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</si>
  <si>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</si>
  <si>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</si>
  <si>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</si>
  <si>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</si>
  <si>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</si>
  <si>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</si>
  <si>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</si>
  <si>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</si>
  <si>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</si>
  <si>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</si>
  <si>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</si>
  <si>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</si>
  <si>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</si>
  <si>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</si>
  <si>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</si>
  <si>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</si>
  <si>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</si>
  <si>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</si>
  <si>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</si>
  <si>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</si>
  <si>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</si>
  <si>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</si>
  <si>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</si>
  <si>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</si>
  <si>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</si>
  <si>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</si>
  <si>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</si>
  <si>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</si>
  <si>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</si>
  <si>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</si>
  <si>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</si>
  <si>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</si>
  <si>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</si>
  <si>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</si>
  <si>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</si>
  <si>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</si>
  <si>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</si>
  <si>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</si>
  <si>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</si>
  <si>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</si>
  <si>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</si>
  <si>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</si>
  <si>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</si>
  <si>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</si>
  <si>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</si>
  <si>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</si>
  <si>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</si>
  <si>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</si>
  <si>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</si>
  <si>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</si>
  <si>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</si>
  <si>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</si>
  <si>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</si>
  <si>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</si>
  <si>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</si>
  <si>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</si>
  <si>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</si>
  <si>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</si>
  <si>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</si>
  <si>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</si>
  <si>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</si>
  <si>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</si>
  <si>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</si>
  <si>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</si>
  <si>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</si>
  <si>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</si>
  <si>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</si>
  <si>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</si>
  <si>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</si>
  <si>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</si>
  <si>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</si>
  <si>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</si>
  <si>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</si>
  <si>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</si>
  <si>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</si>
  <si>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</si>
  <si>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</si>
  <si>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</si>
  <si>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</si>
  <si>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</si>
  <si>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</si>
  <si>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</si>
  <si>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</si>
  <si>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</si>
  <si>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</si>
  <si>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</si>
  <si>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</si>
  <si>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</si>
  <si>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</si>
  <si>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</si>
  <si>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</si>
  <si>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</si>
  <si>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</si>
  <si>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</si>
  <si>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</si>
  <si>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</si>
  <si>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</si>
  <si>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</si>
  <si>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</si>
  <si>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</si>
  <si>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</si>
  <si>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</si>
  <si>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</si>
  <si>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</si>
  <si>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</si>
  <si>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</si>
  <si>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</si>
  <si>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</si>
  <si>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</si>
  <si>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</si>
  <si>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</si>
  <si>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</si>
  <si>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</si>
  <si>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</si>
  <si>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</si>
  <si>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</si>
  <si>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</si>
  <si>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</si>
  <si>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</si>
  <si>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</si>
  <si>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</si>
  <si>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</si>
  <si>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</si>
  <si>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</si>
  <si>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</si>
  <si>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</si>
  <si>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</si>
  <si>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</si>
  <si>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</si>
  <si>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</si>
  <si>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</si>
  <si>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</si>
  <si>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</si>
  <si>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</si>
  <si>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</si>
  <si>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</si>
  <si>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</si>
  <si>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</si>
  <si>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</si>
  <si>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</si>
  <si>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</si>
  <si>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</si>
  <si>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</si>
  <si>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</si>
  <si>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</si>
  <si>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</si>
  <si>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</si>
  <si>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</si>
  <si>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</si>
  <si>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</si>
  <si>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</si>
  <si>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</si>
  <si>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</si>
  <si>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</si>
  <si>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</si>
  <si>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</si>
  <si>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</si>
  <si>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</si>
  <si>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</si>
  <si>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</si>
  <si>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</si>
  <si>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</si>
  <si>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</si>
  <si>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</si>
  <si>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</si>
  <si>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</si>
  <si>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</si>
  <si>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</si>
  <si>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</si>
  <si>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</si>
  <si>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</si>
  <si>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</si>
  <si>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</si>
  <si>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</si>
  <si>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</si>
  <si>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</si>
  <si>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</si>
  <si>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</si>
  <si>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</si>
  <si>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</si>
  <si>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</si>
  <si>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</si>
  <si>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</si>
  <si>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</si>
  <si>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</si>
  <si>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</si>
  <si>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</si>
  <si>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</si>
  <si>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</si>
  <si>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</si>
  <si>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</si>
  <si>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</si>
  <si>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</si>
  <si>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</si>
  <si>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</si>
  <si>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</si>
  <si>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</si>
  <si>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</si>
  <si>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</si>
  <si>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</si>
  <si>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</si>
  <si>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</si>
  <si>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</si>
  <si>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</si>
  <si>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</si>
  <si>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</si>
  <si>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</si>
  <si>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</si>
  <si>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</si>
  <si>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</si>
  <si>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</si>
  <si>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</si>
  <si>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</si>
  <si>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</si>
  <si>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</si>
  <si>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</si>
  <si>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</si>
  <si>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</si>
  <si>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</si>
  <si>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</si>
  <si>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</si>
  <si>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</si>
  <si>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</si>
  <si>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</si>
  <si>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</si>
  <si>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</si>
  <si>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</si>
  <si>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</si>
  <si>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</si>
  <si>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</si>
  <si>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</si>
  <si>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</si>
  <si>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</si>
  <si>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</si>
  <si>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</si>
  <si>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</si>
  <si>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</si>
  <si>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</si>
  <si>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</si>
  <si>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</si>
  <si>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</si>
  <si>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</si>
  <si>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</si>
  <si>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</si>
  <si>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</si>
  <si>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</si>
  <si>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</si>
  <si>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</si>
  <si>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</si>
  <si>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</si>
  <si>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</si>
  <si>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</si>
  <si>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</si>
  <si>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</si>
  <si>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</si>
  <si>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</si>
  <si>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</si>
  <si>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</si>
  <si>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</si>
  <si>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</si>
  <si>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</si>
  <si>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</si>
  <si>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</si>
  <si>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</si>
  <si>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</si>
  <si>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</si>
  <si>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</si>
  <si>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</si>
  <si>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</si>
  <si>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</si>
  <si>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</si>
  <si>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</si>
  <si>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</si>
  <si>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</si>
  <si>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</si>
  <si>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</si>
  <si>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</si>
  <si>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</si>
  <si>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</si>
  <si>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</si>
  <si>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</si>
  <si>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</si>
  <si>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</si>
  <si>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</si>
  <si>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</si>
  <si>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</si>
  <si>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</si>
  <si>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</si>
  <si>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</si>
  <si>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</si>
  <si>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</si>
  <si>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</si>
  <si>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</si>
  <si>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</si>
  <si>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</si>
  <si>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</si>
  <si>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</si>
  <si>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</si>
  <si>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</si>
  <si>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</si>
  <si>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</si>
  <si>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</si>
  <si>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</si>
  <si>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</si>
  <si>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</si>
  <si>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</si>
  <si>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</si>
  <si>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</si>
  <si>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</si>
  <si>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</si>
  <si>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</si>
  <si>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</si>
  <si>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</si>
  <si>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</si>
  <si>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</si>
  <si>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</si>
  <si>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</si>
  <si>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</si>
  <si>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</si>
  <si>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</si>
  <si>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</si>
  <si>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</si>
  <si>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</si>
  <si>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</si>
  <si>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</si>
  <si>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</si>
  <si>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</si>
  <si>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</si>
  <si>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</si>
  <si>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</si>
  <si>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</si>
  <si>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</si>
  <si>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</si>
  <si>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</si>
  <si>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</si>
  <si>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</si>
  <si>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</si>
  <si>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</si>
  <si>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</si>
  <si>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</si>
  <si>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</si>
  <si>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</si>
  <si>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</si>
  <si>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</si>
  <si>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</si>
  <si>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</si>
  <si>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</si>
  <si>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</si>
  <si>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</si>
  <si>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</si>
  <si>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</si>
  <si>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</si>
  <si>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</si>
  <si>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</si>
  <si>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</si>
  <si>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</si>
  <si>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</si>
  <si>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</si>
  <si>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</si>
  <si>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</si>
  <si>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</si>
  <si>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</si>
  <si>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</si>
  <si>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</si>
  <si>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</si>
  <si>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</si>
  <si>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</si>
  <si>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</si>
  <si>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</si>
  <si>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</si>
  <si>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</si>
  <si>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</si>
  <si>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</si>
  <si>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</si>
  <si>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</si>
  <si>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</si>
  <si>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</si>
  <si>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</si>
  <si>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</si>
  <si>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</si>
  <si>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</si>
  <si>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</si>
  <si>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</si>
  <si>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</si>
  <si>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</si>
  <si>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</si>
  <si>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</si>
  <si>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</si>
  <si>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</si>
  <si>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</si>
  <si>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</si>
  <si>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</si>
  <si>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</si>
  <si>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</si>
  <si>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</si>
  <si>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</si>
  <si>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</si>
  <si>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</si>
  <si>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</si>
  <si>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</si>
  <si>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</si>
  <si>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</si>
  <si>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</si>
  <si>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</si>
  <si>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</si>
  <si>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</si>
  <si>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</si>
  <si>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</si>
  <si>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</si>
  <si>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</si>
  <si>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</si>
  <si>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</si>
  <si>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</si>
  <si>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</si>
  <si>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</si>
  <si>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</si>
  <si>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</si>
  <si>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</si>
  <si>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</si>
  <si>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</si>
  <si>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</si>
  <si>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</si>
  <si>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</si>
  <si>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</si>
  <si>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</si>
  <si>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</si>
  <si>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</si>
  <si>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</si>
  <si>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</si>
  <si>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</si>
  <si>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</si>
  <si>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</si>
  <si>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</si>
  <si>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</si>
  <si>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</si>
  <si>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</si>
  <si>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</si>
  <si>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</si>
  <si>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</si>
  <si>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</si>
  <si>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</si>
  <si>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</si>
  <si>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</si>
  <si>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</si>
  <si>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</si>
  <si>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</si>
  <si>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</si>
  <si>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</si>
  <si>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</si>
  <si>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</si>
  <si>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</si>
  <si>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</si>
  <si>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</si>
  <si>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</si>
  <si>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</si>
  <si>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</si>
  <si>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</si>
  <si>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</si>
  <si>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</si>
  <si>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</si>
  <si>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</si>
  <si>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</si>
  <si>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</si>
  <si>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</si>
  <si>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</si>
  <si>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</si>
  <si>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</si>
  <si>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</si>
  <si>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</si>
  <si>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</si>
  <si>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</si>
  <si>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</si>
  <si>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</si>
  <si>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</si>
  <si>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</si>
  <si>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</si>
  <si>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</si>
  <si>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</si>
  <si>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</si>
  <si>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</si>
  <si>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</si>
  <si>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</si>
  <si>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</si>
  <si>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</si>
  <si>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</si>
  <si>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</si>
  <si>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</si>
  <si>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</si>
  <si>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</si>
  <si>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</si>
  <si>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</si>
  <si>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</si>
  <si>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</si>
  <si>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</si>
  <si>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</si>
  <si>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</si>
  <si>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</si>
  <si>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</si>
  <si>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</si>
  <si>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</si>
  <si>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</si>
  <si>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</si>
  <si>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</si>
  <si>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</si>
  <si>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</si>
  <si>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</si>
  <si>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</si>
  <si>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</si>
  <si>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</si>
  <si>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</si>
  <si>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</si>
  <si>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</si>
  <si>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</si>
  <si>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</si>
  <si>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</si>
  <si>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</si>
  <si>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</si>
  <si>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</si>
  <si>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</si>
  <si>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</si>
  <si>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</si>
  <si>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</si>
  <si>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</si>
  <si>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</si>
  <si>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</si>
  <si>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</si>
  <si>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</si>
  <si>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</si>
  <si>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</si>
  <si>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</si>
  <si>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</si>
  <si>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</si>
  <si>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</si>
  <si>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</si>
  <si>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</si>
  <si>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</si>
  <si>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</si>
  <si>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</si>
  <si>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</si>
  <si>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</si>
  <si>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</si>
  <si>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</si>
  <si>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</si>
  <si>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</si>
  <si>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</si>
  <si>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</si>
  <si>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</si>
  <si>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</si>
  <si>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</si>
  <si>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</si>
  <si>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</si>
  <si>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</si>
  <si>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</si>
  <si>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</si>
  <si>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</si>
  <si>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</si>
  <si>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</si>
  <si>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</si>
  <si>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</si>
  <si>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</si>
  <si>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</si>
  <si>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</si>
  <si>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</si>
  <si>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</si>
  <si>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</si>
  <si>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</si>
  <si>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</si>
  <si>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</si>
  <si>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</si>
  <si>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</si>
  <si>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</si>
  <si>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</si>
  <si>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</si>
  <si>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</si>
  <si>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</si>
  <si>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</si>
  <si>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</si>
  <si>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</si>
  <si>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</si>
  <si>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</si>
  <si>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</si>
  <si>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</si>
  <si>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</si>
  <si>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</si>
  <si>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</si>
  <si>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</si>
  <si>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</si>
  <si>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</si>
  <si>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</si>
  <si>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</si>
  <si>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</si>
  <si>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</si>
  <si>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</si>
  <si>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</si>
  <si>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</si>
  <si>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</si>
  <si>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</si>
  <si>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</si>
  <si>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</si>
  <si>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</si>
  <si>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</si>
  <si>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</si>
  <si>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</si>
  <si>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</si>
  <si>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</si>
  <si>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</si>
  <si>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</si>
  <si>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</si>
  <si>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</si>
  <si>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</si>
  <si>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</si>
  <si>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</si>
  <si>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</si>
  <si>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</si>
  <si>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</si>
  <si>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</si>
  <si>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</si>
  <si>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</si>
  <si>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</si>
  <si>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</si>
  <si>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</si>
  <si>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</si>
  <si>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</si>
  <si>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</si>
  <si>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</si>
  <si>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</si>
  <si>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</si>
  <si>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</si>
  <si>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</si>
  <si>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</si>
  <si>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</si>
  <si>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</si>
  <si>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</si>
  <si>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</si>
  <si>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</si>
  <si>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</si>
  <si>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</si>
  <si>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</si>
  <si>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</si>
  <si>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</si>
  <si>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</si>
  <si>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</si>
  <si>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</si>
  <si>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</si>
  <si>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</si>
  <si>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</si>
  <si>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</si>
  <si>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</si>
  <si>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</si>
  <si>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</si>
  <si>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</si>
  <si>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</si>
  <si>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</si>
  <si>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</si>
  <si>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</si>
  <si>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</si>
  <si>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</si>
  <si>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</si>
  <si>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</si>
  <si>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</si>
  <si>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</si>
  <si>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</si>
  <si>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</si>
  <si>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</si>
  <si>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</si>
  <si>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</si>
  <si>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</si>
  <si>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</si>
  <si>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</si>
  <si>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</si>
  <si>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</si>
  <si>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</si>
  <si>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</si>
  <si>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</si>
  <si>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</si>
  <si>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</si>
  <si>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</si>
  <si>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</si>
  <si>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</si>
  <si>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</si>
  <si>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</si>
  <si>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</si>
  <si>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</si>
  <si>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</si>
  <si>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</si>
  <si>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</si>
  <si>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</si>
  <si>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</si>
  <si>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</si>
  <si>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</si>
  <si>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</si>
  <si>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</si>
  <si>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</si>
  <si>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</si>
  <si>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</si>
  <si>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</si>
  <si>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</si>
  <si>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</si>
  <si>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</si>
  <si>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</si>
  <si>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</si>
  <si>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</si>
  <si>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</si>
  <si>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</si>
  <si>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</si>
  <si>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</si>
  <si>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</si>
  <si>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</si>
  <si>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</si>
  <si>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</si>
  <si>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</si>
  <si>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</si>
  <si>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</si>
  <si>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</si>
  <si>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</si>
  <si>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</si>
  <si>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</si>
  <si>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</si>
  <si>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</si>
  <si>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</si>
  <si>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</si>
  <si>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</si>
  <si>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</si>
  <si>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</si>
  <si>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</si>
  <si>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</si>
  <si>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</si>
  <si>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</si>
  <si>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</si>
  <si>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</si>
  <si>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</si>
  <si>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</si>
  <si>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</si>
  <si>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</si>
  <si>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</si>
  <si>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</si>
  <si>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</si>
  <si>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</si>
  <si>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</si>
  <si>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</si>
  <si>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</si>
  <si>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</si>
  <si>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</si>
  <si>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</si>
  <si>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</si>
  <si>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</si>
  <si>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</si>
  <si>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</si>
  <si>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</si>
  <si>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</si>
  <si>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</si>
  <si>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</si>
  <si>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</si>
  <si>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</si>
  <si>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</si>
  <si>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</si>
  <si>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</si>
  <si>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</si>
  <si>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</si>
  <si>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</si>
  <si>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</si>
  <si>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</si>
  <si>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</si>
  <si>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</si>
  <si>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</si>
  <si>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</si>
  <si>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</si>
  <si>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</si>
  <si>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</si>
  <si>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</si>
  <si>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</si>
  <si>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</si>
  <si>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</si>
  <si>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</si>
  <si>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</si>
  <si>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</si>
  <si>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</si>
  <si>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</si>
  <si>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</si>
  <si>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</si>
  <si>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</si>
  <si>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</si>
  <si>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</si>
  <si>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</si>
  <si>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</si>
  <si>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</si>
  <si>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</si>
  <si>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</si>
  <si>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</si>
  <si>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</si>
  <si>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</si>
  <si>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</si>
  <si>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</si>
  <si>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</si>
  <si>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</si>
  <si>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</si>
  <si>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</si>
  <si>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</si>
  <si>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</si>
  <si>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</si>
  <si>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</si>
  <si>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</si>
  <si>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</si>
  <si>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</si>
  <si>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</si>
  <si>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</si>
  <si>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</si>
  <si>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</si>
  <si>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</si>
  <si>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</si>
  <si>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</si>
  <si>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</si>
  <si>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</si>
  <si>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</si>
  <si>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</si>
  <si>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</si>
  <si>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</si>
  <si>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</si>
  <si>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</si>
  <si>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</si>
  <si>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</si>
  <si>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</si>
  <si>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</si>
  <si>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</si>
  <si>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</si>
  <si>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</si>
  <si>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</si>
  <si>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</si>
  <si>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</si>
  <si>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</si>
  <si>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</si>
  <si>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</si>
  <si>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</si>
  <si>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</si>
  <si>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</si>
  <si>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</si>
  <si>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</si>
  <si>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</si>
  <si>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</si>
  <si>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</si>
  <si>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</si>
  <si>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</si>
  <si>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</si>
  <si>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</si>
  <si>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</si>
  <si>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</si>
  <si>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</si>
  <si>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</si>
  <si>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</si>
  <si>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</si>
  <si>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</si>
  <si>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</si>
  <si>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</si>
  <si>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</si>
  <si>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</si>
  <si>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</si>
  <si>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</si>
  <si>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</si>
  <si>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</si>
  <si>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</si>
  <si>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</si>
  <si>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</si>
  <si>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</si>
  <si>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</si>
  <si>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</si>
  <si>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</si>
  <si>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</si>
  <si>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</si>
  <si>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</si>
  <si>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</si>
  <si>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</si>
  <si>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</si>
  <si>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</si>
  <si>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</si>
  <si>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</si>
  <si>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</si>
  <si>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</si>
  <si>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</si>
  <si>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</si>
  <si>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</si>
  <si>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</si>
  <si>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</si>
  <si>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</si>
  <si>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</si>
  <si>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</si>
  <si>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</si>
  <si>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</si>
  <si>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</si>
  <si>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</si>
  <si>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</si>
  <si>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</si>
  <si>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</si>
  <si>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</si>
  <si>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</si>
  <si>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</si>
  <si>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</si>
  <si>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</si>
  <si>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</si>
  <si>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</si>
  <si>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</si>
  <si>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</si>
  <si>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</si>
  <si>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</si>
  <si>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</si>
  <si>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</si>
  <si>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</si>
  <si>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</si>
  <si>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</si>
  <si>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</si>
  <si>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</si>
  <si>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</si>
  <si>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</si>
  <si>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</si>
  <si>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</si>
  <si>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</si>
  <si>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</si>
  <si>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</si>
  <si>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</si>
  <si>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</si>
  <si>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</si>
  <si>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</si>
  <si>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</si>
  <si>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</si>
  <si>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</si>
  <si>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</si>
  <si>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</si>
  <si>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</si>
  <si>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</si>
  <si>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</si>
  <si>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</si>
  <si>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</si>
  <si>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</si>
  <si>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</si>
  <si>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</si>
  <si>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</si>
  <si>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</si>
  <si>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</si>
  <si>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</si>
  <si>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</si>
  <si>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</si>
  <si>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</si>
  <si>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</si>
  <si>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</si>
  <si>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</si>
  <si>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</si>
  <si>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</si>
  <si>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</si>
  <si>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</si>
  <si>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</si>
  <si>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</si>
  <si>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</si>
  <si>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</si>
  <si>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</si>
  <si>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</si>
  <si>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</si>
  <si>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</si>
  <si>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</si>
  <si>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</si>
  <si>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</si>
  <si>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</si>
  <si>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</si>
  <si>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</si>
  <si>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</si>
  <si>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</si>
  <si>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</si>
  <si>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</si>
  <si>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</si>
  <si>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</si>
  <si>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</si>
  <si>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</si>
  <si>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</si>
  <si>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</si>
  <si>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</si>
  <si>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</si>
  <si>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</si>
  <si>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</si>
  <si>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</si>
  <si>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</si>
  <si>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</si>
  <si>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</si>
  <si>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</si>
  <si>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</si>
  <si>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</si>
  <si>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</si>
  <si>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</si>
  <si>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</si>
  <si>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</si>
  <si>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</si>
  <si>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</si>
  <si>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</si>
  <si>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</si>
  <si>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</si>
  <si>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</si>
  <si>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</si>
  <si>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</si>
  <si>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</si>
  <si>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</si>
  <si>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</si>
  <si>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</si>
  <si>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</si>
  <si>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</si>
  <si>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</si>
  <si>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</si>
  <si>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</si>
  <si>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</si>
  <si>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</si>
  <si>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</si>
  <si>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</si>
  <si>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</si>
  <si>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</si>
  <si>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</si>
  <si>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</si>
  <si>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</si>
  <si>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</si>
  <si>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</si>
  <si>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</si>
  <si>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</si>
  <si>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</si>
  <si>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</si>
  <si>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</si>
  <si>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</si>
  <si>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</si>
  <si>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</si>
  <si>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</si>
  <si>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</si>
  <si>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</si>
  <si>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</si>
  <si>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</si>
  <si>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</si>
  <si>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</si>
  <si>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</si>
  <si>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</si>
  <si>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</si>
  <si>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</si>
  <si>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</si>
  <si>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</si>
  <si>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</si>
  <si>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</si>
  <si>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</si>
  <si>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</si>
  <si>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</si>
  <si>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</si>
  <si>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</si>
  <si>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</si>
  <si>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</si>
  <si>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</si>
  <si>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</si>
  <si>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</si>
  <si>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</si>
  <si>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</si>
  <si>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</si>
  <si>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</si>
  <si>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</si>
  <si>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</si>
  <si>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</si>
  <si>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</si>
  <si>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</si>
  <si>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</si>
  <si>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</si>
  <si>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</si>
  <si>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</si>
  <si>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</si>
  <si>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</si>
  <si>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</si>
  <si>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</si>
  <si>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</si>
  <si>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</si>
  <si>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</si>
  <si>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</si>
  <si>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</si>
  <si>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</si>
  <si>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</si>
  <si>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</si>
  <si>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</si>
  <si>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</si>
  <si>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</si>
  <si>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</si>
  <si>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</si>
  <si>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</si>
  <si>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</si>
  <si>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</si>
  <si>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</si>
  <si>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</si>
  <si>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</si>
  <si>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</si>
  <si>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</si>
  <si>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</si>
  <si>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</si>
  <si>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</si>
  <si>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</si>
  <si>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</si>
  <si>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</si>
  <si>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</si>
  <si>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</si>
  <si>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</si>
  <si>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</si>
  <si>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</si>
  <si>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</si>
  <si>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</si>
  <si>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</si>
  <si>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</si>
  <si>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</si>
  <si>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</si>
  <si>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</si>
  <si>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</si>
  <si>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</si>
  <si>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</si>
  <si>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</si>
  <si>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</si>
  <si>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</si>
  <si>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</si>
  <si>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</si>
  <si>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</si>
  <si>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</si>
  <si>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</si>
  <si>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</si>
  <si>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</si>
  <si>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</si>
  <si>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</si>
  <si>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</si>
  <si>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</si>
  <si>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</si>
  <si>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</si>
  <si>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</si>
  <si>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</si>
  <si>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</si>
  <si>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</si>
  <si>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</si>
  <si>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</si>
  <si>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</si>
  <si>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</si>
  <si>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</si>
  <si>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</si>
  <si>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</si>
  <si>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</si>
  <si>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</si>
  <si>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</si>
  <si>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</si>
  <si>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</si>
  <si>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</si>
  <si>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</si>
  <si>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</si>
  <si>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</si>
  <si>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</si>
  <si>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</si>
  <si>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</si>
  <si>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</si>
  <si>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</si>
  <si>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</si>
  <si>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</si>
  <si>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</si>
  <si>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</si>
  <si>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</si>
  <si>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</si>
  <si>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</si>
  <si>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</si>
  <si>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</si>
  <si>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</si>
  <si>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</si>
  <si>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</si>
  <si>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</si>
  <si>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</si>
  <si>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</si>
  <si>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</si>
  <si>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</si>
  <si>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</si>
  <si>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</si>
  <si>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</si>
  <si>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</si>
  <si>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</si>
  <si>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</si>
  <si>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</si>
  <si>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</si>
  <si>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</si>
  <si>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</si>
  <si>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</si>
  <si>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</si>
  <si>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</si>
  <si>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</si>
  <si>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</si>
  <si>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</si>
  <si>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</si>
  <si>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</si>
  <si>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</si>
  <si>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</si>
  <si>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</si>
  <si>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</si>
  <si>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</si>
  <si>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</si>
  <si>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</si>
  <si>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</si>
  <si>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</si>
  <si>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</si>
  <si>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</si>
  <si>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</si>
  <si>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</si>
  <si>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</si>
  <si>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</si>
  <si>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</si>
  <si>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</si>
  <si>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</si>
  <si>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</si>
  <si>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</si>
  <si>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</si>
  <si>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</si>
  <si>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</si>
  <si>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</si>
  <si>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</si>
  <si>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</si>
  <si>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</si>
  <si>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</si>
  <si>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</si>
  <si>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</si>
  <si>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</si>
  <si>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</si>
  <si>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</si>
  <si>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</si>
  <si>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</si>
  <si>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</si>
  <si>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</si>
  <si>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</si>
  <si>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</si>
  <si>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</si>
  <si>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</si>
  <si>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</si>
  <si>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</si>
  <si>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</si>
  <si>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</si>
  <si>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</si>
  <si>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</si>
  <si>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</si>
  <si>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</si>
  <si>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</si>
  <si>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</si>
  <si>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</si>
  <si>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</si>
  <si>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</si>
  <si>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</si>
  <si>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</si>
  <si>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</si>
  <si>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</si>
  <si>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</si>
  <si>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</si>
  <si>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</si>
  <si>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</si>
  <si>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</si>
  <si>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</si>
  <si>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</si>
  <si>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</si>
  <si>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</si>
  <si>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</si>
  <si>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</si>
  <si>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</si>
  <si>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</si>
  <si>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</si>
  <si>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</si>
  <si>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</si>
  <si>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</si>
  <si>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</si>
  <si>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</si>
  <si>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</si>
  <si>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</si>
  <si>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</si>
  <si>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</si>
  <si>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</si>
  <si>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</si>
  <si>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</si>
  <si>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</si>
  <si>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</si>
  <si>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</si>
  <si>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</si>
  <si>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</si>
  <si>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</si>
  <si>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</si>
  <si>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</si>
  <si>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</si>
  <si>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</si>
  <si>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</si>
  <si>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</si>
  <si>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</si>
  <si>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</si>
  <si>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</si>
  <si>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</si>
  <si>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</si>
  <si>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</si>
  <si>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</si>
  <si>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</si>
  <si>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</si>
  <si>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</si>
  <si>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</si>
  <si>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</si>
  <si>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</si>
  <si>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</si>
  <si>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</si>
  <si>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</si>
  <si>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</si>
  <si>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</si>
  <si>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</si>
  <si>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</si>
  <si>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</si>
  <si>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</si>
  <si>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</si>
  <si>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</si>
  <si>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</si>
  <si>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</si>
  <si>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</si>
  <si>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</si>
  <si>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</si>
  <si>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</si>
  <si>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</si>
  <si>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</si>
  <si>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</si>
  <si>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</si>
  <si>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</si>
  <si>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</si>
  <si>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</si>
  <si>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</si>
  <si>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</si>
  <si>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</si>
  <si>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</si>
  <si>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</si>
  <si>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</si>
  <si>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</si>
  <si>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</si>
  <si>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</si>
  <si>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</si>
  <si>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</si>
  <si>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</si>
  <si>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</si>
  <si>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</si>
  <si>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</si>
  <si>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</si>
  <si>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</si>
  <si>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</si>
  <si>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</si>
  <si>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</si>
  <si>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</si>
  <si>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</si>
  <si>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</si>
  <si>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</si>
  <si>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</si>
  <si>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</si>
  <si>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</si>
  <si>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</si>
  <si>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</si>
  <si>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</si>
  <si>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</si>
  <si>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</si>
  <si>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</si>
  <si>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</si>
  <si>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</si>
  <si>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</si>
  <si>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</si>
  <si>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</si>
  <si>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</si>
  <si>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</si>
  <si>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</si>
  <si>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</si>
  <si>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</si>
  <si>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</si>
  <si>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</si>
  <si>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</si>
  <si>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</si>
  <si>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</si>
  <si>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</si>
  <si>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</si>
  <si>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</si>
  <si>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</si>
  <si>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</si>
  <si>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</si>
  <si>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</si>
  <si>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</si>
  <si>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</si>
  <si>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</si>
  <si>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</si>
  <si>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</si>
  <si>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</si>
  <si>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</si>
  <si>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</si>
  <si>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</si>
  <si>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</si>
  <si>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</si>
  <si>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</si>
  <si>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</si>
  <si>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</si>
  <si>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</si>
  <si>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</si>
  <si>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</si>
  <si>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</si>
  <si>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</si>
  <si>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</si>
  <si>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</si>
  <si>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</si>
  <si>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</si>
  <si>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</si>
  <si>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</si>
  <si>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</si>
  <si>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</si>
  <si>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</si>
  <si>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</si>
  <si>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</si>
  <si>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</si>
  <si>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</si>
  <si>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</si>
  <si>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</si>
  <si>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</si>
  <si>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</si>
  <si>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</si>
  <si>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</si>
  <si>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</si>
  <si>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</si>
  <si>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</si>
  <si>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</si>
  <si>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</si>
  <si>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</si>
  <si>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</si>
  <si>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</si>
  <si>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</si>
  <si>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</si>
  <si>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</si>
  <si>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</si>
  <si>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</si>
  <si>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</si>
  <si>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</si>
  <si>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</si>
  <si>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</si>
  <si>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</si>
  <si>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</si>
  <si>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</si>
  <si>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</si>
  <si>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</si>
  <si>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</si>
  <si>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</si>
  <si>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</si>
  <si>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</si>
  <si>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</si>
  <si>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</si>
  <si>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</si>
  <si>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</si>
  <si>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</si>
  <si>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</si>
  <si>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</si>
  <si>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</si>
  <si>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</si>
  <si>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</si>
  <si>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</si>
  <si>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</si>
  <si>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</si>
  <si>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</si>
  <si>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</si>
  <si>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</si>
  <si>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</si>
  <si>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</si>
  <si>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</si>
  <si>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</si>
  <si>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</si>
  <si>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</si>
  <si>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</si>
  <si>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</si>
  <si>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</si>
  <si>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</si>
  <si>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</si>
  <si>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</si>
  <si>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</si>
  <si>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</si>
  <si>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</si>
  <si>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</si>
  <si>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</si>
  <si>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</si>
  <si>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</si>
  <si>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</si>
  <si>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</si>
  <si>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</si>
  <si>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</si>
  <si>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</si>
  <si>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</si>
  <si>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</si>
  <si>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</si>
  <si>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</si>
  <si>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</si>
  <si>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</si>
  <si>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</si>
  <si>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</si>
  <si>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</si>
  <si>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</si>
  <si>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</si>
  <si>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</si>
  <si>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</si>
  <si>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</si>
  <si>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</si>
  <si>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</si>
  <si>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</si>
  <si>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</si>
  <si>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</si>
  <si>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</si>
  <si>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</si>
  <si>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</si>
  <si>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</si>
  <si>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</si>
  <si>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</si>
  <si>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</si>
  <si>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</si>
  <si>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</si>
  <si>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</si>
  <si>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</si>
  <si>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</si>
  <si>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</si>
  <si>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</si>
  <si>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</si>
  <si>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</si>
  <si>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</si>
  <si>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</si>
  <si>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</si>
  <si>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</si>
  <si>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</si>
  <si>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</si>
  <si>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</si>
  <si>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</si>
  <si>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</si>
  <si>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</si>
  <si>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</si>
  <si>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</si>
  <si>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</si>
  <si>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</si>
  <si>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</si>
  <si>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</si>
  <si>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</si>
  <si>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</si>
  <si>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</si>
  <si>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</si>
  <si>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</si>
  <si>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</si>
  <si>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</si>
  <si>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</si>
  <si>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</si>
  <si>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</si>
  <si>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</si>
  <si>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</si>
  <si>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</si>
  <si>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</si>
  <si>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</si>
  <si>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</si>
  <si>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</si>
  <si>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</si>
  <si>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</si>
  <si>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</si>
  <si>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</si>
  <si>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</si>
  <si>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</si>
  <si>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</si>
  <si>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</si>
  <si>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</si>
  <si>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</si>
  <si>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</si>
  <si>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</si>
  <si>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</si>
  <si>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</si>
  <si>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</si>
  <si>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</si>
  <si>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</si>
  <si>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</si>
  <si>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</si>
  <si>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</si>
  <si>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</si>
  <si>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</si>
  <si>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</si>
  <si>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</si>
  <si>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</si>
  <si>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</si>
  <si>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</si>
  <si>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</si>
  <si>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</si>
  <si>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</si>
  <si>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</si>
  <si>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</si>
  <si>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</si>
  <si>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</si>
  <si>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</si>
  <si>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</si>
  <si>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</si>
  <si>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</si>
  <si>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</si>
  <si>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</si>
  <si>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</si>
  <si>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</si>
  <si>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</si>
  <si>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</si>
  <si>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</si>
  <si>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</si>
  <si>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</si>
  <si>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</si>
  <si>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</si>
  <si>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</si>
  <si>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</si>
  <si>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</si>
  <si>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</si>
  <si>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</si>
  <si>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</si>
  <si>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</si>
  <si>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</si>
  <si>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</si>
  <si>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</si>
  <si>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</si>
  <si>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</si>
  <si>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</si>
  <si>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</si>
  <si>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</si>
  <si>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</si>
  <si>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</si>
  <si>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</si>
  <si>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</si>
  <si>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</si>
  <si>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</si>
  <si>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</si>
  <si>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</si>
  <si>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</si>
  <si>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</si>
  <si>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</si>
  <si>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</si>
  <si>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</si>
  <si>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</si>
  <si>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</si>
  <si>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</si>
  <si>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</si>
  <si>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</si>
  <si>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</si>
  <si>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</si>
  <si>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</si>
  <si>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</si>
  <si>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</si>
  <si>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</si>
  <si>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</si>
  <si>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</si>
  <si>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</si>
  <si>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</si>
  <si>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</si>
  <si>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</si>
  <si>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</si>
  <si>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</si>
  <si>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</si>
  <si>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</si>
  <si>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</si>
  <si>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</si>
  <si>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</si>
  <si>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</si>
  <si>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</si>
  <si>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</si>
  <si>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</si>
  <si>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</si>
  <si>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</si>
  <si>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</si>
  <si>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</si>
  <si>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</si>
  <si>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</si>
  <si>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</si>
  <si>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</si>
  <si>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</si>
  <si>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</si>
  <si>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</si>
  <si>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</si>
  <si>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</si>
  <si>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</si>
  <si>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</si>
  <si>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</si>
  <si>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</si>
  <si>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</si>
  <si>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</si>
  <si>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</si>
  <si>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</si>
  <si>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</si>
  <si>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</si>
  <si>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</si>
  <si>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</si>
  <si>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</si>
  <si>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</si>
  <si>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</si>
  <si>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</si>
  <si>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</si>
  <si>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</si>
  <si>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</si>
  <si>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</si>
  <si>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</si>
  <si>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</si>
  <si>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</si>
  <si>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</si>
  <si>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</si>
  <si>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</si>
  <si>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</si>
  <si>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</si>
  <si>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</si>
  <si>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</si>
  <si>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</si>
  <si>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</si>
  <si>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</si>
  <si>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</si>
  <si>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</si>
  <si>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</si>
  <si>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</si>
  <si>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</si>
  <si>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</si>
  <si>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</si>
  <si>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</si>
  <si>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</si>
  <si>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</si>
  <si>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</si>
  <si>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</si>
  <si>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</si>
  <si>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</si>
  <si>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</si>
  <si>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</si>
  <si>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</si>
  <si>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</si>
  <si>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</si>
  <si>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</si>
  <si>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</si>
  <si>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</si>
  <si>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</si>
  <si>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</si>
  <si>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</si>
  <si>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</si>
  <si>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</si>
  <si>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</si>
  <si>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</si>
  <si>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</si>
  <si>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</si>
  <si>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</si>
  <si>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</si>
  <si>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</si>
  <si>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</si>
  <si>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</si>
  <si>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</si>
  <si>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</si>
  <si>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</si>
  <si>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</si>
  <si>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</si>
  <si>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</si>
  <si>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</si>
  <si>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</si>
  <si>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</si>
  <si>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</si>
  <si>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</si>
  <si>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</si>
  <si>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</si>
  <si>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</si>
  <si>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</si>
  <si>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</si>
  <si>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</si>
  <si>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</si>
  <si>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</si>
  <si>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</si>
  <si>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</si>
  <si>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</si>
  <si>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</si>
  <si>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</si>
  <si>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</si>
  <si>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</si>
  <si>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</si>
  <si>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</si>
  <si>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</si>
  <si>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</si>
  <si>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</si>
  <si>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</si>
  <si>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</si>
  <si>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</si>
  <si>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</si>
  <si>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</si>
  <si>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</si>
  <si>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</si>
  <si>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</si>
  <si>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</si>
  <si>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</si>
  <si>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</si>
  <si>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</si>
  <si>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</si>
  <si>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</si>
  <si>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</si>
  <si>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</si>
  <si>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</si>
  <si>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</si>
  <si>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</si>
  <si>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</si>
  <si>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</si>
  <si>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</si>
  <si>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</si>
  <si>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</si>
  <si>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</si>
  <si>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</si>
  <si>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</si>
  <si>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</si>
  <si>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</si>
  <si>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</si>
  <si>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</si>
  <si>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</si>
  <si>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</si>
  <si>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</si>
  <si>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</si>
  <si>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</si>
  <si>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</si>
  <si>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</si>
  <si>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</si>
  <si>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</si>
  <si>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</si>
  <si>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</si>
  <si>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</si>
  <si>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</si>
  <si>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</si>
  <si>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</si>
  <si>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</si>
  <si>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</si>
  <si>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</si>
  <si>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</si>
  <si>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</si>
  <si>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</si>
  <si>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</si>
  <si>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</si>
  <si>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</si>
  <si>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</si>
  <si>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</si>
  <si>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</si>
  <si>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</si>
  <si>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</si>
  <si>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</si>
  <si>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</si>
  <si>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</si>
  <si>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</si>
  <si>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</si>
  <si>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</si>
  <si>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</si>
  <si>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</si>
  <si>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</si>
  <si>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</si>
  <si>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</si>
  <si>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</si>
  <si>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</si>
  <si>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</si>
  <si>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</si>
  <si>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</si>
  <si>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</si>
  <si>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</si>
  <si>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</si>
  <si>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</si>
  <si>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</si>
  <si>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</si>
  <si>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</si>
  <si>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</si>
  <si>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</si>
  <si>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</si>
  <si>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</si>
  <si>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</si>
  <si>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</si>
  <si>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</si>
  <si>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</si>
  <si>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</si>
  <si>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</si>
  <si>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</si>
  <si>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</si>
  <si>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</si>
  <si>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</si>
  <si>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</si>
  <si>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</si>
  <si>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</si>
  <si>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</si>
  <si>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</si>
  <si>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</si>
  <si>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</si>
  <si>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</si>
  <si>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</si>
  <si>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</si>
  <si>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</si>
  <si>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</si>
  <si>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</si>
  <si>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</si>
  <si>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</si>
  <si>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</si>
  <si>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</si>
  <si>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</si>
  <si>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</si>
  <si>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</si>
  <si>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</si>
  <si>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</si>
  <si>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</si>
  <si>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</si>
  <si>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</si>
  <si>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</si>
  <si>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</si>
  <si>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</si>
  <si>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</si>
  <si>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</si>
  <si>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</si>
  <si>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</si>
  <si>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</si>
  <si>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</si>
  <si>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</si>
  <si>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</si>
  <si>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</si>
  <si>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</si>
  <si>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</si>
  <si>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</si>
  <si>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</si>
  <si>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</si>
  <si>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</si>
  <si>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</si>
  <si>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</si>
  <si>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</si>
  <si>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</si>
  <si>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</si>
  <si>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</si>
  <si>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</si>
  <si>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</si>
  <si>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</si>
  <si>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</si>
  <si>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</si>
  <si>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</si>
  <si>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</si>
  <si>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</si>
  <si>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</si>
  <si>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</si>
  <si>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</si>
  <si>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</si>
  <si>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</si>
  <si>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</si>
  <si>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</si>
  <si>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</si>
  <si>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</si>
  <si>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</si>
  <si>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</si>
  <si>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</si>
  <si>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</si>
  <si>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</si>
  <si>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</si>
  <si>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</si>
  <si>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</si>
  <si>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</si>
  <si>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</si>
  <si>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</si>
  <si>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</si>
  <si>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</si>
  <si>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</si>
  <si>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</si>
  <si>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</si>
  <si>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</si>
  <si>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</si>
  <si>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</si>
  <si>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</si>
  <si>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</si>
  <si>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</si>
  <si>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</si>
  <si>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</si>
  <si>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</si>
  <si>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</si>
  <si>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</si>
  <si>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</si>
  <si>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</si>
  <si>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</si>
  <si>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</si>
  <si>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</si>
  <si>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</si>
  <si>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</si>
  <si>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</si>
  <si>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</si>
  <si>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</si>
  <si>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</si>
  <si>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</si>
  <si>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</si>
  <si>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</si>
  <si>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</si>
  <si>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</si>
  <si>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</si>
  <si>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</si>
  <si>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</si>
  <si>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</si>
  <si>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</si>
  <si>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</si>
  <si>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</si>
  <si>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</si>
  <si>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</si>
  <si>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</si>
  <si>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</si>
  <si>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</si>
  <si>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</si>
  <si>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</si>
  <si>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</si>
  <si>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</si>
  <si>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</si>
  <si>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</si>
  <si>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</si>
  <si>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</si>
  <si>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</si>
  <si>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</si>
  <si>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</si>
  <si>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</si>
  <si>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</si>
  <si>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</si>
  <si>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</si>
  <si>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</si>
  <si>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</si>
  <si>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</si>
  <si>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</si>
  <si>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</si>
  <si>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</si>
  <si>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</si>
  <si>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</si>
  <si>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</si>
  <si>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</si>
  <si>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</si>
  <si>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</si>
  <si>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</si>
  <si>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</si>
  <si>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</si>
  <si>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</si>
  <si>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</si>
  <si>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</si>
  <si>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</si>
  <si>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</si>
  <si>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</si>
  <si>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</si>
  <si>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</si>
  <si>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</si>
  <si>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</si>
  <si>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</si>
  <si>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</si>
  <si>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</si>
  <si>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</si>
  <si>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</si>
  <si>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</si>
  <si>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</si>
  <si>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</si>
  <si>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</si>
  <si>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</si>
  <si>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</si>
  <si>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</si>
  <si>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</si>
  <si>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</si>
  <si>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</si>
  <si>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</si>
  <si>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</si>
  <si>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</si>
  <si>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</si>
  <si>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</si>
  <si>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</si>
  <si>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</si>
  <si>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</si>
  <si>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</si>
  <si>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</si>
  <si>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</si>
  <si>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</si>
  <si>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</si>
  <si>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</si>
  <si>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</si>
  <si>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</si>
  <si>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</si>
  <si>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</si>
  <si>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</si>
  <si>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</si>
  <si>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</si>
  <si>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</si>
  <si>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</si>
  <si>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</si>
  <si>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</si>
  <si>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</si>
  <si>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</si>
  <si>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</si>
  <si>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</si>
  <si>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</si>
  <si>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</si>
  <si>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</si>
  <si>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</si>
  <si>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</si>
  <si>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</si>
  <si>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</si>
  <si>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</si>
  <si>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</si>
  <si>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</si>
  <si>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</si>
  <si>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</si>
  <si>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</si>
  <si>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</si>
  <si>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</si>
  <si>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</si>
  <si>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</si>
  <si>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</si>
  <si>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</si>
  <si>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</si>
  <si>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</si>
  <si>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</si>
  <si>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</si>
  <si>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</si>
  <si>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</si>
  <si>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</si>
  <si>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</si>
  <si>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</si>
  <si>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</si>
  <si>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</si>
  <si>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</si>
  <si>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</si>
  <si>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</si>
  <si>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</si>
  <si>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</si>
  <si>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</si>
  <si>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</si>
  <si>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</si>
  <si>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</si>
  <si>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</si>
  <si>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</si>
  <si>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</si>
  <si>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</si>
  <si>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</si>
  <si>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</si>
  <si>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</si>
  <si>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</si>
  <si>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</si>
  <si>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</si>
  <si>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</si>
  <si>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</si>
  <si>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</si>
  <si>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</si>
  <si>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</si>
  <si>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</si>
  <si>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</si>
  <si>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</si>
  <si>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</si>
  <si>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</si>
  <si>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</si>
  <si>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</si>
  <si>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</si>
  <si>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</si>
  <si>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</si>
  <si>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</si>
  <si>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</si>
  <si>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</si>
  <si>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</si>
  <si>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</si>
  <si>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</si>
  <si>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</si>
  <si>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</si>
  <si>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</si>
  <si>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</si>
  <si>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</si>
  <si>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</si>
  <si>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</si>
  <si>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</si>
  <si>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</si>
  <si>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</si>
  <si>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</si>
  <si>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</si>
  <si>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</si>
  <si>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</si>
  <si>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</si>
  <si>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</si>
  <si>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</si>
  <si>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</si>
  <si>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</si>
  <si>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</si>
  <si>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</si>
  <si>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</si>
  <si>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</si>
  <si>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</si>
  <si>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</si>
  <si>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</si>
  <si>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</si>
  <si>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</si>
  <si>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</si>
  <si>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</si>
  <si>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</si>
  <si>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</si>
  <si>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</si>
  <si>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</si>
  <si>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</si>
  <si>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</si>
  <si>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</si>
  <si>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</si>
  <si>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</si>
  <si>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</si>
  <si>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</si>
  <si>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</si>
  <si>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</si>
  <si>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</si>
  <si>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</si>
  <si>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</si>
  <si>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</si>
  <si>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</si>
  <si>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</si>
  <si>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</si>
  <si>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</si>
  <si>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</si>
  <si>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</si>
  <si>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</si>
  <si>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</si>
  <si>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</si>
  <si>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</si>
  <si>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</si>
  <si>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</si>
  <si>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</si>
  <si>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</si>
  <si>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</si>
  <si>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</si>
  <si>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</si>
  <si>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</si>
  <si>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</si>
  <si>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</si>
  <si>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</si>
  <si>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</si>
  <si>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</si>
  <si>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</si>
  <si>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</si>
  <si>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</si>
  <si>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</si>
  <si>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</si>
  <si>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</si>
  <si>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</si>
  <si>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</si>
  <si>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</si>
  <si>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</si>
  <si>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</si>
  <si>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</si>
  <si>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</si>
  <si>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</si>
  <si>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</si>
  <si>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</si>
  <si>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</si>
  <si>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</si>
  <si>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</si>
  <si>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</si>
  <si>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</si>
  <si>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</si>
  <si>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</si>
  <si>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</si>
  <si>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</si>
  <si>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</si>
  <si>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</si>
  <si>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</si>
  <si>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</si>
  <si>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</si>
  <si>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</si>
  <si>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</si>
  <si>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</si>
  <si>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</si>
  <si>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</si>
  <si>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</si>
  <si>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</si>
  <si>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</si>
  <si>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</si>
  <si>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</si>
  <si>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</si>
  <si>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</si>
  <si>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</si>
  <si>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</si>
  <si>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</si>
  <si>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</si>
  <si>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</si>
  <si>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</si>
  <si>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</si>
  <si>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</si>
  <si>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</si>
  <si>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</si>
  <si>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</si>
  <si>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</si>
  <si>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</si>
  <si>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</si>
  <si>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</si>
  <si>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</si>
  <si>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</si>
  <si>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</si>
  <si>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</si>
  <si>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</si>
  <si>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</si>
  <si>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</si>
  <si>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</si>
  <si>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</si>
  <si>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</si>
  <si>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</si>
  <si>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</si>
  <si>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</si>
  <si>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</si>
  <si>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</si>
  <si>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</si>
  <si>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</si>
  <si>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</si>
  <si>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</si>
  <si>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</si>
  <si>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</si>
  <si>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</si>
  <si>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</si>
  <si>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</si>
  <si>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</si>
  <si>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</si>
  <si>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</si>
  <si>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</si>
  <si>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</si>
  <si>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</si>
  <si>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</si>
  <si>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</si>
  <si>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</si>
  <si>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</si>
  <si>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</si>
  <si>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</si>
  <si>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</si>
  <si>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</si>
  <si>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</si>
  <si>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</si>
  <si>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</si>
  <si>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</si>
  <si>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</si>
  <si>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</si>
  <si>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</si>
  <si>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</si>
  <si>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</si>
  <si>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</si>
  <si>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</si>
  <si>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</si>
  <si>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</si>
  <si>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</si>
  <si>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</si>
  <si>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</si>
  <si>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</si>
  <si>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</si>
  <si>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</si>
  <si>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</si>
  <si>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</si>
  <si>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</si>
  <si>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</si>
  <si>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</si>
  <si>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</si>
  <si>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</si>
  <si>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</si>
  <si>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</si>
  <si>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</si>
  <si>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</si>
  <si>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</si>
  <si>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</si>
  <si>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</si>
  <si>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</si>
  <si>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</si>
  <si>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</si>
  <si>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</si>
  <si>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</si>
  <si>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</si>
  <si>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</si>
  <si>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</si>
  <si>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</si>
  <si>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</si>
  <si>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</si>
  <si>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</si>
  <si>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</si>
  <si>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</si>
  <si>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</si>
  <si>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</si>
  <si>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</si>
  <si>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</si>
  <si>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</si>
  <si>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</si>
  <si>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</si>
  <si>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</si>
  <si>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</si>
  <si>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</si>
  <si>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</si>
  <si>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</si>
  <si>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</si>
  <si>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</si>
  <si>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</si>
  <si>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</si>
  <si>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</si>
  <si>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</si>
  <si>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</si>
  <si>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</si>
  <si>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</si>
  <si>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</si>
  <si>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</si>
  <si>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</si>
  <si>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</si>
  <si>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</si>
  <si>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</si>
  <si>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</si>
  <si>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</si>
  <si>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</si>
  <si>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</si>
  <si>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</si>
  <si>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</si>
  <si>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</si>
  <si>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</si>
  <si>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</si>
  <si>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</si>
  <si>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</si>
  <si>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</si>
  <si>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</si>
  <si>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</si>
  <si>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</si>
  <si>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</si>
  <si>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</si>
  <si>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</si>
  <si>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</si>
  <si>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</si>
  <si>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</si>
  <si>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</si>
  <si>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</si>
  <si>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</si>
  <si>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</si>
  <si>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</si>
  <si>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</si>
  <si>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</si>
  <si>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</si>
  <si>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</si>
  <si>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</si>
  <si>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</si>
  <si>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</si>
  <si>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</si>
  <si>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</si>
  <si>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</si>
  <si>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</si>
  <si>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</si>
  <si>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</si>
  <si>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</si>
  <si>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</si>
  <si>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</si>
  <si>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</si>
  <si>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</si>
  <si>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</si>
  <si>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</si>
  <si>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</si>
  <si>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</si>
  <si>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</si>
  <si>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</si>
  <si>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</si>
  <si>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</si>
  <si>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</si>
  <si>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</si>
  <si>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</si>
  <si>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</si>
  <si>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</si>
  <si>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</si>
  <si>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</si>
  <si>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</si>
  <si>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</si>
  <si>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</si>
  <si>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</si>
  <si>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</si>
  <si>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</si>
  <si>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</si>
  <si>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</si>
  <si>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</si>
  <si>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</si>
  <si>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</si>
  <si>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</si>
  <si>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</si>
  <si>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</si>
  <si>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</si>
  <si>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</si>
  <si>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</si>
  <si>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</si>
  <si>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</si>
  <si>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</si>
  <si>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</si>
  <si>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</si>
  <si>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</si>
  <si>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</si>
  <si>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</si>
  <si>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</si>
  <si>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</si>
  <si>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</si>
  <si>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</si>
  <si>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</si>
  <si>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</si>
  <si>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</si>
  <si>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</si>
  <si>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</si>
  <si>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</si>
  <si>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</si>
  <si>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</si>
  <si>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</si>
  <si>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</si>
  <si>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</si>
  <si>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</si>
  <si>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</si>
  <si>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</si>
  <si>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</si>
  <si>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</si>
  <si>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</si>
  <si>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</si>
  <si>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</si>
  <si>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</si>
  <si>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</si>
  <si>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</si>
  <si>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</si>
  <si>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</si>
  <si>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</si>
  <si>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</si>
  <si>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</si>
  <si>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</si>
  <si>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</si>
  <si>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</si>
  <si>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</si>
  <si>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</si>
  <si>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</si>
  <si>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</si>
  <si>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</si>
  <si>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</si>
  <si>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</si>
  <si>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</si>
  <si>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</si>
  <si>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</si>
  <si>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</si>
  <si>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</si>
  <si>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</si>
  <si>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</si>
  <si>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</si>
  <si>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</si>
  <si>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</si>
  <si>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</si>
  <si>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</si>
  <si>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</si>
  <si>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</si>
  <si>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</si>
  <si>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</si>
  <si>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</si>
  <si>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</si>
  <si>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</si>
  <si>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</si>
  <si>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</si>
  <si>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</si>
  <si>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</si>
  <si>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</si>
  <si>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</si>
  <si>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</si>
  <si>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</si>
  <si>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</si>
  <si>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</si>
  <si>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</si>
  <si>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</si>
  <si>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</si>
  <si>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</si>
  <si>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</si>
  <si>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</si>
  <si>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</si>
  <si>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</si>
  <si>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</si>
  <si>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</si>
  <si>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</si>
  <si>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</si>
  <si>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</si>
  <si>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</si>
  <si>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</si>
  <si>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</si>
  <si>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</si>
  <si>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</si>
  <si>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</si>
  <si>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</si>
  <si>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</si>
  <si>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</si>
  <si>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</si>
  <si>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</si>
  <si>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</si>
  <si>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</si>
  <si>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</si>
  <si>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</si>
  <si>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</si>
  <si>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</si>
  <si>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</si>
  <si>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</si>
  <si>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</si>
  <si>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</si>
  <si>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</si>
  <si>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</si>
  <si>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</si>
  <si>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</si>
  <si>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</si>
  <si>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</si>
  <si>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</si>
  <si>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</si>
  <si>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</si>
  <si>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</si>
  <si>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</si>
  <si>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</si>
  <si>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</si>
  <si>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</si>
  <si>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</si>
  <si>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</si>
  <si>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</si>
  <si>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</si>
  <si>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</si>
  <si>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</si>
  <si>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</si>
  <si>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</si>
  <si>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</si>
  <si>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</si>
  <si>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</si>
  <si>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</si>
  <si>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</si>
  <si>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</si>
  <si>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</si>
  <si>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</si>
  <si>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</si>
  <si>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</si>
  <si>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</si>
  <si>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</si>
  <si>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</si>
  <si>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</si>
  <si>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</si>
  <si>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</si>
  <si>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</si>
  <si>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</si>
  <si>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</si>
  <si>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</si>
  <si>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</si>
  <si>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</si>
  <si>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</si>
  <si>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</si>
  <si>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</si>
  <si>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</si>
  <si>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</si>
  <si>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</si>
  <si>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</si>
  <si>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</si>
  <si>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</si>
  <si>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</si>
  <si>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</si>
  <si>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</si>
  <si>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</si>
  <si>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</si>
  <si>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</si>
  <si>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</si>
  <si>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</si>
  <si>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</si>
  <si>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</si>
  <si>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</si>
  <si>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</si>
  <si>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</si>
  <si>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</si>
  <si>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</si>
  <si>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</si>
  <si>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</si>
  <si>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</si>
  <si>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</si>
  <si>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</si>
  <si>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</si>
  <si>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</si>
  <si>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</si>
  <si>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</si>
  <si>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</si>
  <si>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</si>
  <si>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</si>
  <si>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</si>
  <si>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</si>
  <si>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</si>
  <si>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</si>
  <si>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</si>
  <si>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</si>
  <si>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</si>
  <si>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</si>
  <si>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</si>
  <si>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</si>
  <si>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</si>
  <si>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</si>
  <si>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</si>
  <si>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</si>
  <si>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</si>
  <si>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</si>
  <si>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</si>
  <si>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</si>
  <si>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</si>
  <si>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</si>
  <si>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</si>
  <si>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</si>
  <si>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</si>
  <si>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</si>
  <si>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</si>
  <si>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</si>
  <si>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</si>
  <si>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</si>
  <si>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</si>
  <si>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</si>
  <si>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</si>
  <si>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</si>
  <si>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</si>
  <si>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</si>
  <si>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</si>
  <si>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</si>
  <si>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</si>
  <si>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</si>
  <si>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</si>
  <si>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</si>
  <si>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</si>
  <si>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</si>
  <si>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</si>
  <si>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</si>
  <si>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</si>
  <si>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</si>
  <si>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</si>
  <si>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</si>
  <si>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</si>
  <si>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</si>
  <si>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</si>
  <si>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</si>
  <si>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</si>
  <si>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</si>
  <si>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</si>
  <si>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</si>
  <si>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</si>
  <si>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</si>
  <si>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</si>
  <si>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</si>
  <si>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</si>
  <si>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</si>
  <si>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</si>
  <si>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</si>
  <si>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</si>
  <si>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</si>
  <si>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</si>
  <si>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</si>
  <si>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</si>
  <si>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</si>
  <si>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</si>
  <si>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</si>
  <si>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</si>
  <si>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</si>
  <si>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</si>
  <si>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</si>
  <si>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</si>
  <si>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</si>
  <si>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</si>
  <si>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</si>
  <si>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</si>
  <si>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</si>
  <si>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</si>
  <si>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</si>
  <si>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</si>
  <si>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</si>
  <si>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</si>
  <si>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</si>
  <si>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</si>
  <si>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</si>
  <si>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</si>
  <si>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</si>
  <si>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</si>
  <si>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</si>
  <si>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</si>
  <si>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</si>
  <si>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</si>
  <si>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</si>
  <si>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</si>
  <si>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</si>
  <si>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</si>
  <si>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</si>
  <si>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</si>
  <si>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</si>
  <si>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</si>
  <si>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</si>
  <si>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</si>
  <si>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</si>
  <si>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</si>
  <si>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</si>
  <si>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</si>
  <si>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</si>
  <si>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</si>
  <si>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</si>
  <si>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</si>
  <si>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</si>
  <si>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</si>
  <si>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</si>
  <si>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</si>
  <si>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</si>
  <si>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</si>
  <si>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</si>
  <si>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</si>
  <si>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</si>
  <si>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</si>
  <si>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</si>
  <si>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</si>
  <si>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</si>
  <si>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</si>
  <si>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</si>
  <si>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</si>
  <si>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</si>
  <si>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</si>
  <si>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</si>
  <si>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</si>
  <si>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</si>
  <si>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</si>
  <si>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</si>
  <si>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</si>
  <si>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</si>
  <si>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</si>
  <si>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</si>
  <si>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</si>
  <si>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</si>
  <si>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</si>
  <si>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</si>
  <si>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</si>
  <si>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</si>
  <si>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</si>
  <si>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</si>
  <si>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</si>
  <si>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</si>
  <si>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</si>
  <si>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</si>
  <si>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</si>
  <si>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</si>
  <si>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</si>
  <si>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</si>
  <si>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</si>
  <si>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</si>
  <si>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</si>
  <si>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</si>
  <si>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</si>
  <si>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</si>
  <si>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</si>
  <si>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</si>
  <si>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</si>
  <si>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</si>
  <si>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</si>
  <si>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</si>
  <si>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</si>
  <si>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</si>
  <si>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</si>
  <si>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</si>
  <si>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</si>
  <si>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</si>
  <si>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</si>
  <si>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</si>
  <si>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</si>
  <si>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</si>
  <si>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</si>
  <si>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</si>
  <si>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</si>
  <si>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</si>
  <si>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</si>
  <si>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</si>
  <si>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</si>
  <si>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</si>
  <si>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</si>
  <si>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</si>
  <si>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</si>
  <si>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</si>
  <si>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</si>
  <si>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</si>
  <si>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</si>
  <si>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</si>
  <si>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</si>
  <si>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</si>
  <si>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</si>
  <si>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</si>
  <si>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</si>
  <si>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</si>
  <si>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</si>
  <si>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</si>
  <si>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</si>
  <si>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</si>
  <si>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</si>
  <si>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</si>
  <si>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</si>
  <si>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</si>
  <si>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</si>
  <si>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</si>
  <si>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</si>
  <si>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</si>
  <si>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</si>
  <si>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</si>
  <si>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</si>
  <si>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</si>
  <si>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</si>
  <si>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</si>
  <si>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</si>
  <si>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</si>
  <si>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</si>
  <si>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</si>
  <si>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</si>
  <si>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</si>
  <si>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</si>
  <si>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</si>
  <si>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</si>
  <si>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</si>
  <si>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</si>
  <si>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</si>
  <si>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</si>
  <si>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</si>
  <si>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</si>
  <si>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</si>
  <si>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</si>
  <si>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</si>
  <si>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</si>
  <si>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</si>
  <si>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</si>
  <si>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</si>
  <si>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</si>
  <si>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</si>
  <si>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</si>
  <si>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</si>
  <si>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</si>
  <si>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</si>
  <si>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</si>
  <si>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</si>
  <si>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</si>
  <si>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</si>
  <si>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</si>
  <si>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</si>
  <si>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</si>
  <si>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</si>
  <si>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</si>
  <si>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</si>
  <si>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</si>
  <si>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</si>
  <si>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</si>
  <si>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</si>
  <si>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</si>
  <si>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</si>
  <si>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</si>
  <si>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</si>
  <si>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</si>
  <si>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</si>
  <si>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</si>
  <si>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</si>
  <si>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</si>
  <si>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</si>
  <si>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</si>
  <si>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</si>
  <si>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</si>
  <si>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</si>
  <si>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</si>
  <si>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</si>
  <si>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</si>
  <si>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</si>
  <si>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</si>
  <si>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</si>
  <si>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</si>
  <si>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</si>
  <si>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</si>
  <si>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</si>
  <si>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</si>
  <si>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</si>
  <si>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</si>
  <si>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</si>
  <si>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</si>
  <si>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</si>
  <si>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</si>
  <si>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</si>
  <si>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</si>
  <si>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</si>
  <si>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</si>
  <si>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</si>
  <si>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</si>
  <si>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</si>
  <si>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</si>
  <si>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</si>
  <si>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</si>
  <si>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</si>
  <si>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</si>
  <si>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</si>
  <si>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</si>
  <si>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</si>
  <si>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</si>
  <si>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</si>
  <si>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</si>
  <si>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</si>
  <si>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</si>
  <si>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</si>
  <si>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</si>
  <si>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</si>
  <si>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</si>
  <si>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</si>
  <si>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</si>
  <si>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</si>
  <si>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</si>
  <si>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</si>
  <si>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</si>
  <si>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</si>
  <si>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</si>
  <si>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</si>
  <si>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</si>
  <si>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</si>
  <si>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</si>
  <si>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</si>
  <si>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</si>
  <si>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</si>
  <si>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</si>
  <si>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</si>
  <si>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</si>
  <si>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</si>
  <si>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</si>
  <si>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</si>
  <si>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</si>
  <si>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</si>
  <si>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</si>
  <si>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</si>
  <si>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</si>
  <si>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</si>
  <si>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</si>
  <si>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</si>
  <si>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</si>
  <si>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</si>
  <si>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</si>
  <si>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</si>
  <si>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</si>
  <si>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</si>
  <si>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</si>
  <si>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</si>
  <si>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</si>
  <si>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</si>
  <si>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</si>
  <si>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</si>
  <si>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</si>
  <si>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</si>
  <si>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</si>
  <si>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</si>
  <si>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</si>
  <si>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</si>
  <si>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</si>
  <si>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</si>
  <si>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</si>
  <si>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</si>
  <si>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</si>
  <si>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</si>
  <si>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</si>
  <si>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</si>
  <si>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</si>
  <si>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</si>
  <si>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</si>
  <si>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</si>
  <si>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</si>
  <si>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</si>
  <si>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</si>
  <si>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</si>
  <si>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</si>
  <si>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</si>
  <si>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</si>
  <si>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</si>
  <si>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</si>
  <si>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</si>
  <si>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</si>
  <si>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</si>
  <si>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</si>
  <si>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</si>
  <si>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</si>
  <si>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</si>
  <si>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</si>
  <si>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</si>
  <si>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</si>
  <si>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</si>
  <si>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</si>
  <si>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</si>
  <si>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</si>
  <si>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</si>
  <si>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</si>
  <si>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</si>
  <si>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</si>
  <si>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</si>
  <si>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</si>
  <si>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</si>
  <si>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</si>
  <si>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</si>
  <si>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</si>
  <si>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</si>
  <si>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</si>
  <si>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</si>
  <si>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</si>
  <si>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</si>
  <si>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</si>
  <si>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</si>
  <si>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</si>
  <si>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</si>
  <si>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</si>
  <si>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</si>
  <si>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</si>
  <si>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</si>
  <si>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</si>
  <si>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</si>
  <si>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</si>
  <si>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</si>
  <si>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</si>
  <si>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</si>
  <si>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</si>
  <si>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</si>
  <si>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</si>
  <si>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</si>
  <si>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</si>
  <si>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</si>
  <si>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</si>
  <si>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</si>
  <si>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</si>
  <si>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</si>
  <si>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</si>
  <si>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</si>
  <si>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</si>
  <si>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</si>
  <si>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</si>
  <si>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</si>
  <si>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</si>
  <si>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</si>
  <si>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</si>
  <si>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</si>
  <si>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</si>
  <si>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</si>
  <si>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</si>
  <si>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</si>
  <si>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</si>
  <si>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</si>
  <si>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</si>
  <si>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</si>
  <si>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</si>
  <si>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</si>
  <si>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</si>
  <si>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</si>
  <si>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</si>
  <si>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</si>
  <si>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</si>
  <si>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</si>
  <si>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</si>
  <si>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</si>
  <si>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</si>
  <si>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</si>
  <si>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</si>
  <si>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</si>
  <si>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</si>
  <si>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</si>
  <si>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</si>
  <si>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</si>
  <si>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</si>
  <si>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</si>
  <si>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</si>
  <si>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</si>
  <si>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</si>
  <si>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</si>
  <si>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</si>
  <si>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</si>
  <si>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</si>
  <si>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</si>
  <si>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</si>
  <si>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</si>
  <si>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</si>
  <si>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</si>
  <si>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</si>
  <si>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</si>
  <si>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</si>
  <si>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</si>
  <si>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</si>
  <si>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</si>
  <si>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</si>
  <si>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</si>
  <si>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</si>
  <si>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</si>
  <si>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</si>
  <si>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</si>
  <si>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</si>
  <si>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</si>
  <si>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</si>
  <si>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</si>
  <si>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</si>
  <si>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</si>
  <si>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</si>
  <si>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</si>
  <si>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</si>
  <si>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</si>
  <si>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</si>
  <si>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</si>
  <si>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</si>
  <si>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</si>
  <si>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</si>
  <si>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</si>
  <si>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</si>
  <si>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</si>
  <si>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</si>
  <si>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</si>
  <si>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</si>
  <si>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</si>
  <si>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</si>
  <si>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</si>
  <si>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</si>
  <si>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</si>
  <si>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</si>
  <si>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</si>
  <si>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</si>
  <si>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</si>
  <si>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</si>
  <si>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</si>
  <si>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</si>
  <si>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</si>
  <si>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</si>
  <si>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</si>
  <si>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</si>
  <si>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</si>
  <si>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</si>
  <si>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</si>
  <si>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</si>
  <si>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</si>
  <si>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</si>
  <si>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</si>
  <si>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</si>
  <si>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</si>
  <si>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</si>
  <si>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</si>
  <si>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</si>
  <si>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</si>
  <si>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</si>
  <si>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</si>
  <si>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</si>
  <si>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</si>
  <si>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</si>
  <si>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</si>
  <si>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</si>
  <si>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</si>
  <si>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</si>
  <si>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</si>
  <si>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</si>
  <si>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</si>
  <si>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</si>
  <si>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</si>
  <si>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</si>
  <si>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</si>
  <si>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</si>
  <si>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</si>
  <si>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</si>
  <si>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</si>
  <si>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</si>
  <si>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</si>
  <si>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</si>
  <si>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</si>
  <si>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</si>
  <si>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</si>
  <si>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</si>
  <si>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</si>
  <si>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</si>
  <si>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</si>
  <si>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</si>
  <si>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</si>
  <si>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</si>
  <si>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</si>
  <si>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</si>
  <si>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</si>
  <si>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</si>
  <si>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</si>
  <si>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</si>
  <si>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</si>
  <si>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</si>
  <si>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</si>
  <si>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</si>
  <si>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</si>
  <si>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</si>
  <si>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</si>
  <si>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</si>
  <si>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</si>
  <si>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</si>
  <si>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</si>
  <si>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</si>
  <si>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</si>
  <si>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</si>
  <si>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</si>
  <si>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</si>
  <si>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</si>
  <si>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</si>
  <si>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</si>
  <si>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</si>
  <si>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</si>
  <si>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</si>
  <si>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</si>
  <si>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</si>
  <si>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</si>
  <si>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</si>
  <si>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</si>
  <si>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</si>
  <si>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</si>
  <si>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</si>
  <si>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</si>
  <si>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</si>
  <si>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</si>
  <si>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</si>
  <si>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</si>
  <si>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</si>
  <si>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</si>
  <si>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</si>
  <si>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</si>
  <si>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</si>
  <si>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</si>
  <si>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</si>
  <si>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</si>
  <si>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</si>
  <si>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</si>
  <si>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</si>
  <si>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</si>
  <si>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</si>
  <si>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</si>
  <si>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</si>
  <si>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</si>
  <si>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</si>
  <si>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</si>
  <si>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</si>
  <si>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</si>
  <si>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</si>
  <si>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</si>
  <si>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</si>
  <si>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</si>
  <si>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</si>
  <si>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</si>
  <si>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</si>
  <si>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</si>
  <si>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</si>
  <si>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</si>
  <si>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</si>
  <si>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</si>
  <si>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</si>
  <si>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</si>
  <si>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</si>
  <si>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</si>
  <si>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</si>
  <si>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</si>
  <si>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</si>
  <si>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</si>
  <si>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</si>
  <si>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</si>
  <si>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</si>
  <si>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</si>
  <si>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</si>
  <si>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</si>
  <si>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</si>
  <si>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</si>
  <si>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</si>
  <si>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</si>
  <si>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</si>
  <si>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</si>
  <si>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</si>
  <si>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</si>
  <si>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</si>
  <si>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</si>
  <si>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</si>
  <si>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</si>
  <si>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</si>
  <si>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</si>
  <si>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</si>
  <si>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</si>
  <si>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</si>
  <si>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</si>
  <si>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</si>
  <si>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</si>
  <si>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</si>
  <si>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</si>
  <si>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</si>
  <si>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</si>
  <si>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</si>
  <si>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</si>
  <si>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</si>
  <si>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</si>
  <si>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</si>
  <si>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</si>
  <si>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</si>
  <si>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</si>
  <si>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</si>
  <si>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</si>
  <si>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</si>
  <si>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</si>
  <si>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</si>
  <si>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</si>
  <si>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</si>
  <si>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</si>
  <si>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</si>
  <si>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</si>
  <si>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</si>
  <si>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</si>
  <si>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</si>
  <si>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</si>
  <si>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</si>
  <si>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</si>
  <si>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</si>
  <si>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</si>
  <si>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</si>
  <si>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</si>
  <si>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</si>
  <si>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</si>
  <si>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</si>
  <si>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</si>
  <si>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</si>
  <si>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</si>
  <si>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</si>
  <si>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</si>
  <si>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</si>
  <si>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</si>
  <si>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</si>
  <si>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</si>
  <si>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</si>
  <si>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</si>
  <si>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</si>
  <si>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</si>
  <si>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</si>
  <si>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</si>
  <si>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</si>
  <si>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</si>
  <si>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</si>
  <si>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</si>
  <si>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</si>
  <si>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</si>
  <si>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</si>
  <si>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</si>
  <si>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</si>
  <si>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</si>
  <si>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</si>
  <si>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</si>
  <si>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</si>
  <si>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</si>
  <si>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</si>
  <si>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</si>
  <si>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</si>
  <si>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</si>
  <si>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</si>
  <si>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</si>
  <si>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</si>
  <si>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</si>
  <si>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</si>
  <si>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</si>
  <si>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</si>
  <si>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</si>
  <si>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</si>
  <si>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</si>
  <si>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</si>
  <si>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</si>
  <si>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</si>
  <si>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</si>
  <si>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</si>
  <si>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</si>
  <si>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</si>
  <si>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</si>
  <si>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</si>
  <si>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</si>
  <si>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</si>
  <si>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</si>
  <si>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</si>
  <si>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</si>
  <si>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</si>
  <si>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</si>
  <si>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</si>
  <si>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</si>
  <si>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</si>
  <si>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</si>
  <si>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</si>
  <si>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</si>
  <si>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</si>
  <si>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</si>
  <si>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</si>
  <si>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</si>
  <si>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</si>
  <si>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</si>
  <si>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</si>
  <si>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</si>
  <si>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</si>
  <si>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</si>
  <si>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</si>
  <si>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</si>
  <si>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</si>
  <si>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</si>
  <si>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</si>
  <si>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</si>
  <si>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</si>
  <si>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</si>
  <si>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</si>
  <si>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</si>
  <si>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</si>
  <si>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</si>
  <si>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</si>
  <si>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</si>
  <si>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</si>
  <si>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</si>
  <si>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</si>
  <si>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</si>
  <si>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</si>
  <si>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</si>
  <si>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</si>
  <si>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</si>
  <si>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</si>
  <si>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</si>
  <si>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</si>
  <si>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</si>
  <si>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</si>
  <si>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</si>
  <si>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</si>
  <si>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</si>
  <si>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</si>
  <si>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</si>
  <si>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</si>
  <si>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</si>
  <si>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</si>
  <si>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</si>
  <si>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</si>
  <si>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</si>
  <si>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</si>
  <si>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</si>
  <si>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</si>
  <si>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</si>
  <si>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</si>
  <si>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</si>
  <si>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</si>
  <si>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</si>
  <si>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</si>
  <si>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</si>
  <si>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</si>
  <si>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</si>
  <si>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</si>
  <si>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</si>
  <si>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</si>
  <si>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</si>
  <si>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</si>
  <si>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</si>
  <si>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</si>
  <si>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</si>
  <si>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</si>
  <si>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</si>
  <si>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</si>
  <si>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</si>
  <si>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</si>
  <si>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</si>
  <si>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</si>
  <si>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</si>
  <si>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</si>
  <si>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</si>
  <si>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</si>
  <si>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</si>
  <si>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</si>
  <si>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</si>
  <si>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</si>
  <si>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</si>
  <si>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</si>
  <si>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</si>
  <si>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</si>
  <si>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</si>
  <si>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</si>
  <si>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</si>
  <si>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</si>
  <si>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</si>
  <si>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</si>
  <si>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</si>
  <si>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</si>
  <si>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</si>
  <si>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</si>
  <si>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</si>
  <si>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</si>
  <si>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</si>
  <si>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</si>
  <si>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</si>
  <si>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</si>
  <si>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</si>
  <si>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</si>
  <si>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</si>
  <si>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</si>
  <si>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</si>
  <si>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</si>
  <si>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</si>
  <si>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</si>
  <si>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</si>
  <si>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</si>
  <si>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</si>
  <si>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</si>
  <si>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</si>
  <si>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</si>
  <si>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</si>
  <si>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</si>
  <si>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</si>
  <si>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</si>
  <si>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</si>
  <si>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</si>
  <si>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</si>
  <si>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</si>
  <si>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</si>
  <si>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</si>
  <si>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</si>
  <si>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</si>
  <si>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</si>
  <si>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</si>
  <si>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</si>
  <si>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</si>
  <si>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</si>
  <si>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</si>
  <si>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</si>
  <si>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</si>
  <si>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</si>
  <si>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</si>
  <si>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</si>
  <si>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</si>
  <si>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</si>
  <si>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</si>
  <si>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</si>
  <si>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</si>
  <si>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</si>
  <si>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</si>
  <si>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</si>
  <si>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</si>
  <si>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</si>
  <si>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</si>
  <si>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</si>
  <si>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</si>
  <si>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</si>
  <si>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</si>
  <si>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</si>
  <si>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</si>
  <si>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</si>
  <si>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</si>
  <si>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</si>
  <si>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</si>
  <si>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</si>
  <si>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</si>
  <si>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</si>
  <si>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</si>
  <si>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</si>
  <si>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</si>
  <si>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</si>
  <si>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</si>
  <si>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</si>
  <si>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</si>
  <si>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</si>
  <si>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</si>
  <si>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</si>
  <si>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</si>
  <si>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</si>
  <si>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</si>
  <si>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</si>
  <si>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</si>
  <si>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</si>
  <si>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</si>
  <si>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</si>
  <si>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</si>
  <si>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</si>
  <si>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</si>
  <si>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</si>
  <si>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</si>
  <si>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</si>
  <si>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</si>
  <si>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</si>
  <si>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</si>
  <si>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</si>
  <si>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</si>
  <si>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</si>
  <si>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</si>
  <si>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</si>
  <si>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</si>
  <si>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</si>
  <si>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</si>
  <si>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</si>
  <si>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</si>
  <si>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</si>
  <si>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</si>
  <si>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</si>
  <si>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</si>
  <si>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</si>
  <si>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</si>
  <si>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</si>
  <si>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</si>
  <si>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</si>
  <si>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</si>
  <si>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</si>
  <si>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</si>
  <si>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</si>
  <si>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</si>
  <si>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</si>
  <si>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</si>
  <si>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</si>
  <si>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</si>
  <si>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</si>
  <si>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</si>
  <si>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</si>
  <si>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</si>
  <si>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</si>
  <si>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</si>
  <si>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</si>
  <si>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</si>
  <si>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</si>
  <si>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</si>
  <si>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</si>
  <si>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</si>
  <si>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</si>
  <si>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</si>
  <si>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</si>
  <si>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</si>
  <si>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</si>
  <si>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</si>
  <si>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</si>
  <si>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</si>
  <si>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</si>
  <si>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</si>
  <si>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</si>
  <si>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</si>
  <si>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</si>
  <si>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</si>
  <si>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</si>
  <si>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</si>
  <si>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</si>
  <si>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</si>
  <si>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</si>
  <si>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</si>
  <si>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</si>
  <si>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</si>
  <si>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</si>
  <si>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</si>
  <si>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</si>
  <si>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</si>
  <si>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</si>
  <si>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</si>
  <si>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</si>
  <si>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</si>
  <si>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</si>
  <si>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</si>
  <si>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</si>
  <si>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</si>
  <si>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</si>
  <si>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</si>
  <si>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</si>
  <si>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</si>
  <si>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</si>
  <si>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</si>
  <si>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</si>
  <si>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</si>
  <si>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</si>
  <si>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</si>
  <si>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</si>
  <si>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</si>
  <si>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</si>
  <si>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</si>
  <si>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</si>
  <si>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</si>
  <si>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</si>
  <si>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</si>
  <si>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</si>
  <si>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</si>
  <si>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</si>
  <si>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</si>
  <si>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</si>
  <si>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</si>
  <si>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</si>
  <si>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</si>
  <si>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</si>
  <si>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</si>
  <si>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</si>
  <si>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</si>
  <si>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</si>
  <si>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</si>
  <si>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</si>
  <si>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</si>
  <si>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</si>
  <si>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</si>
  <si>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</si>
  <si>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</si>
  <si>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</si>
  <si>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</si>
  <si>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</si>
  <si>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</si>
  <si>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</si>
  <si>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</si>
  <si>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</si>
  <si>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</si>
  <si>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</si>
  <si>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</si>
  <si>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</si>
  <si>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</si>
  <si>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</si>
  <si>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</si>
  <si>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</si>
  <si>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</si>
  <si>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</si>
  <si>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</si>
  <si>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</si>
  <si>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</si>
  <si>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</si>
  <si>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</si>
  <si>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</si>
  <si>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</si>
  <si>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</si>
  <si>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</si>
  <si>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</si>
  <si>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</si>
  <si>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</si>
  <si>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</si>
  <si>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</si>
  <si>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</si>
  <si>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</si>
  <si>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</si>
  <si>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</si>
  <si>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</si>
  <si>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</si>
  <si>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</si>
  <si>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</si>
  <si>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</si>
  <si>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</si>
  <si>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</si>
  <si>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</si>
  <si>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</si>
  <si>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</si>
  <si>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</si>
  <si>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</si>
  <si>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</si>
  <si>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</si>
  <si>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</si>
  <si>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</si>
  <si>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</si>
  <si>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</si>
  <si>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</si>
  <si>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</si>
  <si>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</si>
  <si>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</si>
  <si>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</si>
  <si>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</si>
  <si>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</si>
  <si>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</si>
  <si>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</si>
  <si>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</si>
  <si>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</si>
  <si>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</si>
  <si>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</si>
  <si>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</si>
  <si>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</si>
  <si>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</si>
  <si>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</si>
  <si>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</si>
  <si>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</si>
  <si>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</si>
  <si>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</si>
  <si>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</si>
  <si>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</si>
  <si>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</si>
  <si>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</si>
  <si>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</si>
  <si>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</si>
  <si>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</si>
  <si>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</si>
  <si>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</si>
  <si>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</si>
  <si>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</si>
  <si>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</si>
  <si>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</si>
  <si>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</si>
  <si>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</si>
  <si>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</si>
  <si>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</si>
  <si>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</si>
  <si>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</si>
  <si>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</si>
  <si>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</si>
  <si>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</si>
  <si>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</si>
  <si>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</si>
  <si>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</si>
  <si>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</si>
  <si>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</si>
  <si>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</si>
  <si>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</si>
  <si>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</si>
  <si>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</si>
  <si>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</si>
  <si>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</si>
  <si>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</si>
  <si>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</si>
  <si>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</si>
  <si>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</si>
  <si>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</si>
  <si>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</si>
  <si>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</si>
  <si>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</si>
  <si>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</si>
  <si>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</si>
  <si>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</si>
  <si>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</si>
  <si>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</si>
  <si>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</si>
  <si>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</si>
  <si>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</si>
  <si>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</si>
  <si>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</si>
  <si>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</si>
  <si>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</si>
  <si>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</si>
  <si>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</si>
  <si>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</si>
  <si>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</si>
  <si>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</si>
  <si>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</si>
  <si>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</si>
  <si>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</si>
  <si>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</si>
  <si>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</si>
  <si>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</si>
  <si>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</si>
  <si>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</si>
  <si>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</si>
  <si>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</si>
  <si>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</si>
  <si>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</si>
  <si>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</si>
  <si>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</si>
  <si>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</si>
  <si>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</si>
  <si>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</si>
  <si>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</si>
  <si>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</si>
  <si>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</si>
  <si>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</si>
  <si>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</si>
  <si>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</si>
  <si>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</si>
  <si>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</si>
  <si>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</si>
  <si>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</si>
  <si>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</si>
  <si>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</si>
  <si>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</si>
  <si>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</si>
  <si>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</si>
  <si>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</si>
  <si>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</si>
  <si>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</si>
  <si>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</si>
  <si>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</si>
  <si>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</si>
  <si>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</si>
  <si>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</si>
  <si>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</si>
  <si>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</si>
  <si>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</si>
  <si>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</si>
  <si>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</si>
  <si>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</si>
  <si>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</si>
  <si>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</si>
  <si>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</si>
  <si>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</si>
  <si>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</si>
  <si>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</si>
  <si>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</si>
  <si>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</si>
  <si>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</si>
  <si>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</si>
  <si>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</si>
  <si>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</si>
  <si>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</si>
  <si>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</si>
  <si>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</si>
  <si>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</si>
  <si>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</si>
  <si>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</si>
  <si>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</si>
  <si>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</si>
  <si>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</si>
  <si>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</si>
  <si>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</si>
  <si>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</si>
  <si>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</si>
  <si>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</si>
  <si>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</si>
  <si>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</si>
  <si>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</si>
  <si>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</si>
  <si>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</si>
  <si>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</si>
  <si>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</si>
  <si>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</si>
  <si>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</si>
  <si>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</si>
  <si>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</si>
  <si>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</si>
  <si>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</si>
  <si>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</si>
  <si>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</si>
  <si>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</si>
  <si>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</si>
  <si>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</si>
  <si>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</si>
  <si>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</si>
  <si>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</si>
  <si>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</si>
  <si>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</si>
  <si>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</si>
  <si>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</si>
  <si>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</si>
  <si>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</si>
  <si>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</si>
  <si>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</si>
  <si>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</si>
  <si>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</si>
  <si>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</si>
  <si>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</si>
  <si>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</si>
  <si>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</si>
  <si>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</si>
  <si>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</si>
  <si>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</si>
  <si>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</si>
  <si>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</si>
  <si>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</si>
  <si>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</si>
  <si>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</si>
  <si>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</si>
  <si>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</si>
  <si>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</si>
  <si>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</si>
  <si>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</si>
  <si>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</si>
  <si>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</si>
  <si>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</si>
  <si>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</si>
  <si>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</si>
  <si>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</si>
  <si>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</si>
  <si>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</si>
  <si>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</si>
  <si>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</si>
  <si>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</si>
  <si>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</si>
  <si>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</si>
  <si>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</si>
  <si>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</si>
  <si>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</si>
  <si>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</si>
  <si>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</si>
  <si>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</si>
  <si>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</si>
  <si>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</si>
  <si>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</si>
  <si>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</si>
  <si>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</si>
  <si>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</si>
  <si>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</si>
  <si>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</si>
  <si>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</si>
  <si>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</si>
  <si>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</si>
  <si>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</si>
  <si>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</si>
  <si>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</si>
  <si>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</si>
  <si>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</si>
  <si>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</si>
  <si>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</si>
  <si>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</si>
  <si>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</si>
  <si>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</si>
  <si>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</si>
  <si>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</si>
  <si>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</si>
  <si>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</si>
  <si>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</si>
  <si>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</si>
  <si>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</si>
  <si>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</si>
  <si>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</si>
  <si>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</si>
  <si>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</si>
  <si>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</si>
  <si>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</si>
  <si>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</si>
  <si>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</si>
  <si>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</si>
  <si>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</si>
  <si>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</si>
  <si>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</si>
  <si>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</si>
  <si>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</si>
  <si>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</si>
  <si>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</si>
  <si>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</si>
  <si>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</si>
  <si>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</si>
  <si>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</si>
  <si>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</si>
  <si>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</si>
  <si>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</si>
  <si>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</si>
  <si>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</si>
  <si>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</si>
  <si>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</si>
  <si>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</si>
  <si>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</si>
  <si>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</si>
  <si>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</si>
  <si>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</si>
  <si>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</si>
  <si>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</si>
  <si>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</si>
  <si>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</si>
  <si>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</si>
  <si>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</si>
  <si>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</si>
  <si>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</si>
  <si>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</si>
  <si>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</si>
  <si>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</si>
  <si>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</si>
  <si>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</si>
  <si>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</si>
  <si>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</si>
  <si>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</si>
  <si>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</si>
  <si>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</si>
  <si>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</si>
  <si>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</si>
  <si>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</si>
  <si>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</si>
  <si>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</si>
  <si>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</si>
  <si>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</si>
  <si>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</si>
  <si>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</si>
  <si>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</si>
  <si>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</si>
  <si>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</si>
  <si>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</si>
  <si>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</si>
  <si>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</si>
  <si>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</si>
  <si>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</si>
  <si>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</si>
  <si>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</si>
  <si>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</si>
  <si>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</si>
  <si>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</si>
  <si>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</si>
  <si>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</si>
  <si>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</si>
  <si>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</si>
  <si>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</si>
  <si>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</si>
  <si>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</si>
  <si>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</si>
  <si>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</si>
  <si>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</si>
  <si>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</si>
  <si>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</si>
  <si>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</si>
  <si>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</si>
  <si>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</si>
  <si>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</si>
  <si>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</si>
  <si>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</si>
  <si>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</si>
  <si>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</si>
  <si>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</si>
  <si>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</si>
  <si>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</si>
  <si>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</si>
  <si>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</si>
  <si>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</si>
  <si>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</si>
  <si>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</si>
  <si>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</si>
  <si>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</si>
  <si>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</si>
  <si>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</si>
  <si>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</si>
  <si>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</si>
  <si>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</si>
  <si>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</si>
  <si>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</si>
  <si>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</si>
  <si>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</si>
  <si>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</si>
  <si>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</si>
  <si>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</si>
  <si>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</si>
  <si>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</si>
  <si>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</si>
  <si>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</si>
  <si>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</si>
  <si>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</si>
  <si>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</si>
  <si>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</si>
  <si>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</si>
  <si>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</si>
  <si>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</si>
  <si>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</si>
  <si>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</si>
  <si>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</si>
  <si>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</si>
  <si>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</si>
  <si>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</si>
  <si>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</si>
  <si>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</si>
  <si>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</si>
  <si>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</si>
  <si>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</si>
  <si>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</si>
  <si>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</si>
  <si>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</si>
  <si>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</si>
  <si>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</si>
  <si>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</si>
  <si>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</si>
  <si>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</si>
  <si>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</si>
  <si>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</si>
  <si>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</si>
  <si>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</si>
  <si>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</si>
  <si>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</si>
  <si>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</si>
  <si>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</si>
  <si>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</si>
  <si>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</si>
  <si>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</si>
  <si>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</si>
  <si>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</si>
  <si>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</si>
  <si>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</si>
  <si>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</si>
  <si>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</si>
  <si>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</si>
  <si>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</si>
  <si>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</si>
  <si>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</si>
  <si>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</si>
  <si>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</si>
  <si>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</si>
  <si>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</si>
  <si>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</si>
  <si>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</si>
  <si>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</si>
  <si>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</si>
  <si>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</si>
  <si>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</si>
  <si>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</si>
  <si>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</si>
  <si>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</si>
  <si>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</si>
  <si>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</si>
  <si>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</si>
  <si>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</si>
  <si>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</si>
  <si>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</si>
  <si>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</si>
  <si>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</si>
  <si>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</si>
  <si>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</si>
  <si>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</si>
  <si>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</si>
  <si>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</si>
  <si>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</si>
  <si>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</si>
  <si>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</si>
  <si>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</si>
  <si>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</si>
  <si>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</si>
  <si>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</si>
  <si>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</si>
  <si>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</si>
  <si>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</si>
  <si>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</si>
  <si>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</si>
  <si>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</si>
  <si>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</si>
  <si>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</si>
  <si>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</si>
  <si>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</si>
  <si>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</si>
  <si>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</si>
  <si>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</si>
  <si>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</si>
  <si>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</si>
  <si>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</si>
  <si>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</si>
  <si>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</si>
  <si>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</si>
  <si>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</si>
  <si>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</si>
  <si>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</si>
  <si>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</si>
  <si>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</si>
  <si>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</si>
  <si>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</si>
  <si>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</si>
  <si>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</si>
  <si>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</si>
  <si>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</si>
  <si>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</si>
  <si>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</si>
  <si>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</si>
  <si>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</si>
  <si>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</si>
  <si>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</si>
  <si>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</si>
  <si>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</si>
  <si>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</si>
  <si>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</si>
  <si>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</si>
  <si>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</si>
  <si>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</si>
  <si>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</si>
  <si>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</si>
  <si>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</si>
  <si>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</si>
  <si>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</si>
  <si>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</si>
  <si>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</si>
  <si>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</si>
  <si>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</si>
  <si>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</si>
  <si>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</si>
  <si>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</si>
  <si>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</si>
  <si>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</si>
  <si>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</si>
  <si>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</si>
  <si>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</si>
  <si>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</si>
  <si>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</si>
  <si>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</si>
  <si>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</si>
  <si>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</si>
  <si>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</si>
  <si>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</si>
  <si>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</si>
  <si>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</si>
  <si>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</si>
  <si>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</si>
  <si>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</si>
  <si>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</si>
  <si>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</si>
  <si>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</si>
  <si>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</si>
  <si>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</si>
  <si>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</si>
  <si>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</si>
  <si>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</si>
  <si>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</si>
  <si>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</si>
  <si>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</si>
  <si>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</si>
  <si>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</si>
  <si>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</si>
  <si>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</si>
  <si>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</si>
  <si>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</si>
  <si>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</si>
  <si>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</si>
  <si>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</si>
  <si>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</si>
  <si>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</si>
  <si>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</si>
  <si>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</si>
  <si>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</si>
  <si>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</si>
  <si>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</si>
  <si>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</si>
  <si>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</si>
  <si>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</si>
  <si>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</si>
  <si>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</si>
  <si>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</si>
  <si>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</si>
  <si>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</si>
  <si>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</si>
  <si>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</si>
  <si>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</si>
  <si>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</si>
  <si>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</si>
  <si>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</si>
  <si>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</si>
  <si>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</si>
  <si>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</si>
  <si>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</si>
  <si>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</si>
  <si>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</si>
  <si>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</si>
  <si>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</si>
  <si>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</si>
  <si>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</si>
  <si>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</si>
  <si>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</si>
  <si>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</si>
  <si>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</si>
  <si>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</si>
  <si>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</si>
  <si>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</si>
  <si>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</si>
  <si>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</si>
  <si>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</si>
  <si>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</si>
  <si>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</si>
  <si>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</si>
  <si>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</si>
  <si>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</si>
  <si>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</si>
  <si>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</si>
  <si>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</si>
  <si>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</si>
  <si>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</si>
  <si>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</si>
  <si>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</si>
  <si>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</si>
  <si>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</si>
  <si>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</si>
  <si>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</si>
  <si>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</si>
  <si>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</si>
  <si>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</si>
  <si>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</si>
  <si>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</si>
  <si>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</si>
  <si>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</si>
  <si>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</si>
  <si>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</si>
  <si>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</si>
  <si>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</si>
  <si>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</si>
  <si>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</si>
  <si>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</si>
  <si>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</si>
  <si>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</si>
  <si>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</si>
  <si>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</si>
  <si>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</si>
  <si>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</si>
  <si>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</si>
  <si>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</si>
  <si>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</si>
  <si>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</si>
  <si>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</si>
  <si>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</si>
  <si>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</si>
  <si>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</si>
  <si>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</si>
  <si>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</si>
  <si>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</si>
  <si>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</si>
  <si>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</si>
  <si>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</si>
  <si>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</si>
  <si>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</si>
  <si>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</si>
  <si>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</si>
  <si>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</si>
  <si>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</si>
  <si>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</si>
  <si>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</si>
  <si>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</si>
  <si>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</si>
  <si>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</si>
  <si>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</si>
  <si>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</si>
  <si>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</si>
  <si>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</si>
  <si>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</si>
  <si>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</si>
  <si>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</si>
  <si>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</si>
  <si>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</si>
  <si>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</si>
  <si>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</si>
  <si>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</si>
  <si>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</si>
  <si>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</si>
  <si>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</si>
  <si>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</si>
  <si>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</si>
  <si>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</si>
  <si>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</si>
  <si>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</si>
  <si>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</si>
  <si>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</si>
  <si>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</si>
  <si>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</si>
  <si>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</si>
  <si>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</si>
  <si>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</si>
  <si>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</si>
  <si>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</si>
  <si>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</si>
  <si>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</si>
  <si>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</si>
  <si>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</si>
  <si>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</si>
  <si>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</si>
  <si>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</si>
  <si>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</si>
  <si>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</si>
  <si>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</si>
  <si>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</si>
  <si>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</si>
  <si>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</si>
  <si>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</si>
  <si>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</si>
  <si>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</si>
  <si>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</si>
  <si>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</si>
  <si>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</si>
  <si>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</si>
  <si>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</si>
  <si>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</si>
  <si>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</si>
  <si>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</si>
  <si>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</si>
  <si>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</si>
  <si>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</si>
  <si>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</si>
  <si>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</si>
  <si>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</si>
  <si>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</si>
  <si>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</si>
  <si>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</si>
  <si>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</si>
  <si>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</si>
  <si>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</si>
  <si>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</si>
  <si>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</si>
  <si>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</si>
  <si>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</si>
  <si>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</si>
  <si>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</si>
  <si>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</si>
  <si>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</si>
  <si>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</si>
  <si>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</si>
  <si>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</si>
  <si>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</si>
  <si>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</si>
  <si>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</si>
  <si>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</si>
  <si>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</si>
  <si>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</si>
  <si>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</si>
  <si>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</si>
  <si>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</si>
  <si>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</si>
  <si>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</si>
  <si>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</si>
  <si>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</si>
  <si>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</si>
  <si>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</si>
  <si>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</si>
  <si>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</si>
  <si>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</si>
  <si>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</si>
  <si>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</si>
  <si>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</si>
  <si>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</si>
  <si>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</si>
  <si>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</si>
  <si>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</si>
  <si>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</si>
  <si>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</si>
  <si>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</si>
  <si>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</si>
  <si>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</si>
  <si>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</si>
  <si>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</si>
  <si>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</si>
  <si>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</si>
  <si>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</si>
  <si>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</si>
  <si>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</si>
  <si>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</si>
  <si>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</si>
  <si>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</si>
  <si>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</si>
  <si>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</si>
  <si>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</si>
  <si>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</si>
  <si>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</si>
  <si>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</si>
  <si>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</si>
  <si>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</si>
  <si>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</si>
  <si>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</si>
  <si>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</si>
  <si>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</si>
  <si>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</si>
  <si>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</si>
  <si>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</si>
  <si>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</si>
  <si>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</si>
  <si>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</si>
  <si>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</si>
  <si>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</si>
  <si>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</si>
  <si>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</si>
  <si>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</si>
  <si>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</si>
  <si>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</si>
  <si>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</si>
  <si>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</si>
  <si>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</si>
  <si>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</si>
  <si>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</si>
  <si>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</si>
  <si>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</si>
  <si>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</si>
  <si>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</si>
  <si>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</si>
  <si>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</si>
  <si>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</si>
  <si>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</si>
  <si>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</si>
  <si>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</si>
  <si>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</si>
  <si>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</si>
  <si>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</si>
  <si>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</si>
  <si>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</si>
  <si>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</si>
  <si>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</si>
  <si>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</si>
  <si>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</si>
  <si>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</si>
  <si>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</si>
  <si>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</si>
  <si>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</si>
  <si>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</si>
  <si>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</si>
  <si>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</si>
  <si>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</si>
  <si>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</si>
  <si>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</si>
  <si>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</si>
  <si>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</si>
  <si>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</si>
  <si>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</si>
  <si>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</si>
  <si>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</si>
  <si>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</si>
  <si>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</si>
  <si>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</si>
  <si>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</si>
  <si>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</si>
  <si>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</si>
  <si>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</si>
  <si>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</si>
  <si>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</si>
  <si>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</si>
  <si>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</si>
  <si>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</si>
  <si>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</si>
  <si>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</si>
  <si>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</si>
  <si>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</si>
  <si>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</si>
  <si>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</si>
  <si>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</si>
  <si>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</si>
  <si>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</si>
  <si>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</si>
  <si>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</si>
  <si>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</si>
  <si>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</si>
  <si>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</si>
  <si>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</si>
  <si>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</si>
  <si>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</si>
  <si>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</si>
  <si>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</si>
  <si>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</si>
  <si>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</si>
  <si>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</si>
  <si>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</si>
  <si>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</si>
  <si>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</si>
  <si>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</si>
  <si>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</si>
  <si>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</si>
  <si>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</si>
  <si>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</si>
  <si>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</si>
  <si>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</si>
  <si>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</si>
  <si>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</si>
  <si>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</si>
  <si>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</si>
  <si>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</si>
  <si>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</si>
  <si>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</si>
  <si>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</si>
  <si>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</si>
  <si>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</si>
  <si>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</si>
  <si>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</si>
  <si>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</si>
  <si>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</si>
  <si>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</si>
  <si>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</si>
  <si>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</si>
  <si>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</si>
  <si>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</si>
  <si>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</si>
  <si>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</si>
  <si>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</si>
  <si>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</si>
  <si>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</si>
  <si>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</si>
  <si>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</si>
  <si>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</si>
  <si>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</si>
  <si>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</si>
  <si>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</si>
  <si>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</si>
  <si>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</si>
  <si>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</si>
  <si>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</si>
  <si>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</si>
  <si>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</si>
  <si>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</si>
  <si>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</si>
  <si>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</si>
  <si>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</si>
  <si>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</si>
  <si>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</si>
  <si>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</si>
  <si>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</si>
  <si>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</si>
  <si>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</si>
  <si>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</si>
  <si>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</si>
  <si>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</si>
  <si>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</si>
  <si>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</si>
  <si>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</si>
  <si>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</si>
  <si>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</si>
  <si>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</si>
  <si>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</si>
  <si>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</si>
  <si>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</si>
  <si>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</si>
  <si>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</si>
  <si>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</si>
  <si>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</si>
  <si>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</si>
  <si>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</si>
  <si>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</si>
  <si>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</si>
  <si>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</si>
  <si>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</si>
  <si>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</si>
  <si>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</si>
  <si>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</si>
  <si>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</si>
  <si>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</si>
  <si>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</si>
  <si>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</si>
  <si>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</si>
  <si>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</si>
  <si>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</si>
  <si>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</si>
  <si>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</si>
  <si>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</si>
  <si>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</si>
  <si>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</si>
  <si>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</si>
  <si>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</si>
  <si>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</si>
  <si>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</si>
  <si>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</si>
  <si>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</si>
  <si>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</si>
  <si>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</si>
  <si>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</si>
  <si>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</si>
  <si>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</si>
  <si>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</si>
  <si>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</si>
  <si>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</si>
  <si>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</si>
  <si>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</si>
  <si>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</si>
  <si>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</si>
  <si>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</si>
  <si>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</si>
  <si>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</si>
  <si>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</si>
  <si>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</si>
  <si>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</si>
  <si>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</si>
  <si>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</si>
  <si>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</si>
  <si>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</si>
  <si>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</si>
  <si>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</si>
  <si>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</si>
  <si>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</si>
  <si>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</si>
  <si>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</si>
  <si>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</si>
  <si>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</si>
  <si>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</si>
  <si>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</si>
  <si>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</si>
  <si>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</si>
  <si>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</si>
  <si>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</si>
  <si>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</si>
  <si>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</si>
  <si>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</si>
  <si>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</si>
  <si>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</si>
  <si>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</si>
  <si>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</si>
  <si>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</si>
  <si>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</si>
  <si>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</si>
  <si>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</si>
  <si>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</si>
  <si>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</si>
  <si>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</si>
  <si>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</si>
  <si>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</si>
  <si>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</si>
  <si>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</si>
  <si>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</si>
  <si>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</si>
  <si>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</si>
  <si>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</si>
  <si>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</si>
  <si>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</si>
  <si>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</si>
  <si>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</si>
  <si>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</si>
  <si>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</si>
  <si>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</si>
  <si>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</si>
  <si>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</si>
  <si>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</si>
  <si>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</si>
  <si>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</si>
  <si>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</si>
  <si>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</si>
  <si>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</si>
  <si>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</si>
  <si>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</si>
  <si>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</si>
  <si>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</si>
  <si>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</si>
  <si>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</si>
  <si>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</si>
  <si>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</si>
  <si>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</si>
  <si>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</si>
  <si>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</si>
  <si>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</si>
  <si>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</si>
  <si>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</si>
  <si>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</si>
  <si>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</si>
  <si>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</si>
  <si>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</si>
  <si>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</si>
  <si>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</si>
  <si>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</si>
  <si>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</si>
  <si>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</si>
  <si>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</si>
  <si>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</si>
  <si>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</si>
  <si>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</si>
  <si>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</si>
  <si>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</si>
  <si>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</si>
  <si>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</si>
  <si>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</si>
  <si>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</si>
  <si>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</si>
  <si>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</si>
  <si>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</si>
  <si>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</si>
  <si>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</si>
  <si>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</si>
  <si>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</si>
  <si>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</si>
  <si>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</si>
  <si>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</si>
  <si>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</si>
  <si>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</si>
  <si>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</si>
  <si>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</si>
  <si>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</si>
  <si>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</si>
  <si>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</si>
  <si>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</si>
  <si>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</si>
  <si>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</si>
  <si>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</si>
  <si>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</si>
  <si>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</si>
  <si>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</si>
  <si>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</si>
  <si>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</si>
  <si>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</si>
  <si>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</si>
  <si>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</si>
  <si>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</si>
  <si>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</si>
  <si>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</si>
  <si>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</si>
  <si>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</si>
  <si>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</si>
  <si>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</si>
  <si>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</si>
  <si>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</si>
  <si>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</si>
  <si>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</si>
  <si>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</si>
  <si>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</si>
  <si>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</si>
  <si>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</si>
  <si>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</si>
  <si>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</si>
  <si>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</si>
  <si>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</si>
  <si>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</si>
  <si>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</si>
  <si>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</si>
  <si>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</si>
  <si>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</si>
  <si>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</si>
  <si>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</si>
  <si>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</si>
  <si>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</si>
  <si>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</si>
  <si>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</si>
  <si>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</si>
  <si>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</si>
  <si>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</si>
  <si>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</si>
  <si>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</si>
  <si>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</si>
  <si>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</si>
  <si>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</si>
  <si>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</si>
  <si>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</si>
  <si>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</si>
  <si>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</si>
  <si>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</si>
  <si>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</si>
  <si>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</si>
  <si>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</si>
  <si>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</si>
  <si>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</si>
  <si>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</si>
  <si>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</si>
  <si>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</si>
  <si>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</si>
  <si>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</si>
  <si>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</si>
  <si>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</si>
  <si>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</si>
  <si>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</si>
  <si>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</si>
  <si>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</si>
  <si>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</si>
  <si>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</si>
  <si>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</si>
  <si>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</si>
  <si>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</si>
  <si>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</si>
  <si>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</si>
  <si>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</si>
  <si>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</si>
  <si>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</si>
  <si>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</si>
  <si>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</si>
  <si>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</si>
  <si>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</si>
  <si>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</si>
  <si>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</si>
  <si>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</si>
  <si>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</si>
  <si>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</si>
  <si>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</si>
  <si>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</si>
  <si>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</si>
  <si>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</si>
  <si>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</si>
  <si>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</si>
  <si>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</si>
  <si>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</si>
  <si>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</si>
  <si>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</si>
  <si>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</si>
  <si>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</si>
  <si>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</si>
  <si>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</si>
  <si>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</si>
  <si>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</si>
  <si>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</si>
  <si>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</si>
  <si>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</si>
  <si>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</si>
  <si>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</si>
  <si>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</si>
  <si>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</si>
  <si>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</si>
  <si>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</si>
  <si>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</si>
  <si>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</si>
  <si>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</si>
  <si>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</si>
  <si>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</si>
  <si>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</si>
  <si>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</si>
  <si>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</si>
  <si>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</si>
  <si>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</si>
  <si>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</si>
  <si>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</si>
  <si>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</si>
  <si>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</si>
  <si>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</si>
  <si>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</si>
  <si>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</si>
  <si>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</si>
  <si>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</si>
  <si>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</si>
  <si>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</si>
  <si>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</si>
  <si>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</si>
  <si>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</si>
  <si>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</si>
  <si>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</si>
  <si>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</si>
  <si>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</si>
  <si>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</si>
  <si>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</si>
  <si>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</si>
  <si>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</si>
  <si>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</si>
  <si>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</si>
  <si>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</si>
  <si>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</si>
  <si>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</si>
  <si>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</si>
  <si>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</si>
  <si>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</si>
  <si>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</si>
  <si>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</si>
  <si>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</si>
  <si>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</si>
  <si>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</si>
  <si>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</si>
  <si>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</si>
  <si>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</si>
  <si>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</si>
  <si>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</si>
  <si>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</si>
  <si>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</si>
  <si>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</si>
  <si>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</si>
  <si>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</si>
  <si>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</si>
  <si>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</si>
  <si>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</si>
  <si>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</si>
  <si>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</si>
  <si>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</si>
  <si>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</si>
  <si>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</si>
  <si>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</si>
  <si>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</si>
  <si>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</si>
  <si>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</si>
  <si>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</si>
  <si>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</si>
  <si>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</si>
  <si>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</si>
  <si>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</si>
  <si>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</si>
  <si>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</si>
  <si>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</si>
  <si>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</si>
  <si>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</si>
  <si>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</si>
  <si>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</si>
  <si>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</si>
  <si>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</si>
  <si>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</si>
  <si>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</si>
  <si>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</si>
  <si>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</si>
  <si>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</si>
  <si>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</si>
  <si>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</si>
  <si>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</si>
  <si>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</si>
  <si>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</si>
  <si>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</si>
  <si>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</si>
  <si>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</si>
  <si>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</si>
  <si>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</si>
  <si>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</si>
  <si>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</si>
  <si>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</si>
  <si>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</si>
  <si>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</si>
  <si>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</si>
  <si>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</si>
  <si>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</si>
  <si>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</si>
  <si>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</si>
  <si>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</si>
  <si>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</si>
  <si>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</si>
  <si>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</si>
  <si>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</si>
  <si>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</si>
  <si>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</si>
  <si>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</si>
  <si>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</si>
  <si>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</si>
  <si>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</si>
  <si>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</si>
  <si>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</si>
  <si>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</si>
  <si>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</si>
  <si>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</si>
  <si>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</si>
  <si>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</si>
  <si>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</si>
  <si>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</si>
  <si>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</si>
  <si>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</si>
  <si>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</si>
  <si>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</si>
  <si>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</si>
  <si>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</si>
  <si>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</si>
  <si>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</si>
  <si>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</si>
  <si>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</si>
  <si>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</si>
  <si>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</si>
  <si>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</si>
  <si>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</si>
  <si>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</si>
  <si>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</si>
  <si>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</si>
  <si>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</si>
  <si>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</si>
  <si>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</si>
  <si>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</si>
  <si>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</si>
  <si>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</si>
  <si>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</si>
  <si>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</si>
  <si>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</si>
  <si>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</si>
  <si>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</si>
  <si>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</si>
  <si>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</si>
  <si>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</si>
  <si>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</si>
  <si>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</si>
  <si>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</si>
  <si>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</si>
  <si>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</si>
  <si>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</si>
  <si>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</si>
  <si>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</si>
  <si>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</si>
  <si>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</si>
  <si>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</si>
  <si>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</si>
  <si>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</si>
  <si>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</si>
  <si>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</si>
  <si>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</si>
  <si>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</si>
  <si>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</si>
  <si>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</si>
  <si>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</si>
  <si>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</si>
  <si>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</si>
  <si>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</si>
  <si>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</si>
  <si>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</si>
  <si>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</si>
  <si>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</si>
  <si>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</si>
  <si>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</si>
  <si>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</si>
  <si>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</si>
  <si>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</si>
  <si>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</si>
  <si>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</si>
  <si>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</si>
  <si>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</si>
  <si>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</si>
  <si>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</si>
  <si>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</si>
  <si>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</si>
  <si>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</si>
  <si>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</si>
  <si>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</si>
  <si>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</si>
  <si>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</si>
  <si>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</si>
  <si>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</si>
  <si>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</si>
  <si>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</si>
  <si>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</si>
  <si>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</si>
  <si>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</si>
  <si>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</si>
  <si>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</si>
  <si>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</si>
  <si>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</si>
  <si>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</si>
  <si>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</si>
  <si>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</si>
  <si>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</si>
  <si>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</si>
  <si>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</si>
  <si>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</si>
  <si>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</si>
  <si>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</si>
  <si>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</si>
  <si>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</si>
  <si>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</si>
  <si>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</si>
  <si>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</si>
  <si>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</si>
  <si>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</si>
  <si>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</si>
  <si>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</si>
  <si>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</si>
  <si>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</si>
  <si>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</si>
  <si>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</si>
  <si>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</si>
  <si>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</si>
  <si>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</si>
  <si>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</si>
  <si>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</si>
  <si>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</si>
  <si>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</si>
  <si>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</si>
  <si>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</si>
  <si>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</si>
  <si>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</si>
  <si>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</si>
  <si>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</si>
  <si>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</si>
  <si>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</si>
  <si>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</si>
  <si>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</si>
  <si>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</si>
  <si>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</si>
  <si>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</si>
  <si>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</si>
  <si>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</si>
  <si>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</si>
  <si>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</si>
  <si>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</si>
  <si>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</si>
  <si>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</si>
  <si>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</si>
  <si>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</si>
  <si>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</si>
  <si>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</si>
  <si>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</si>
  <si>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</si>
  <si>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</si>
  <si>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</si>
  <si>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</si>
  <si>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</si>
  <si>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</si>
  <si>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</si>
  <si>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</si>
  <si>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</si>
  <si>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</si>
  <si>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</si>
  <si>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</si>
  <si>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</si>
  <si>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</si>
  <si>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</si>
  <si>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</si>
  <si>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</si>
  <si>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</si>
  <si>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</si>
  <si>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</si>
  <si>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</si>
  <si>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</si>
  <si>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</si>
  <si>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</si>
  <si>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</si>
  <si>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</si>
  <si>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</si>
  <si>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</si>
  <si>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</si>
  <si>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</si>
  <si>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</si>
  <si>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</si>
  <si>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</si>
  <si>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</si>
  <si>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</si>
  <si>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</si>
  <si>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</si>
  <si>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</si>
  <si>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</si>
  <si>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</si>
  <si>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</si>
  <si>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</si>
  <si>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</si>
  <si>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</si>
  <si>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</si>
  <si>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</si>
  <si>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</si>
  <si>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</si>
  <si>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</si>
  <si>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</si>
  <si>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</si>
  <si>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</si>
  <si>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</si>
  <si>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</si>
  <si>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</si>
  <si>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</si>
  <si>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</si>
  <si>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</si>
  <si>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</si>
  <si>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</si>
  <si>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</si>
  <si>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</si>
  <si>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</si>
  <si>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</si>
  <si>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</si>
  <si>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</si>
  <si>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</si>
  <si>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</si>
  <si>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</si>
  <si>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</si>
  <si>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</si>
  <si>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</si>
  <si>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</si>
  <si>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</si>
  <si>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</si>
  <si>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</si>
  <si>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</si>
  <si>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</si>
  <si>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</si>
  <si>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</si>
  <si>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</si>
  <si>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</si>
  <si>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</si>
  <si>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</si>
  <si>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</si>
  <si>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</si>
  <si>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</si>
  <si>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</si>
  <si>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</si>
  <si>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</si>
  <si>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</si>
  <si>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</si>
  <si>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</si>
  <si>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</si>
  <si>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</si>
  <si>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</si>
  <si>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</si>
  <si>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</si>
  <si>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</si>
  <si>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</si>
  <si>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</si>
  <si>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</si>
  <si>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</si>
  <si>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</si>
  <si>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</si>
  <si>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</si>
  <si>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</si>
  <si>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</si>
  <si>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</si>
  <si>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</si>
  <si>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</si>
  <si>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</si>
  <si>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</si>
  <si>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</si>
  <si>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</si>
  <si>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</si>
  <si>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</si>
  <si>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</si>
  <si>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</si>
  <si>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</si>
  <si>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</si>
  <si>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</si>
  <si>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</si>
  <si>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</si>
  <si>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</si>
  <si>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</si>
  <si>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</si>
  <si>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</si>
  <si>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</si>
  <si>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</si>
  <si>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</si>
  <si>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</si>
  <si>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</si>
  <si>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</si>
  <si>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</si>
  <si>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</si>
  <si>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</si>
  <si>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</si>
  <si>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</si>
  <si>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</si>
  <si>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</si>
  <si>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</si>
  <si>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</si>
  <si>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</si>
  <si>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</si>
  <si>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</si>
  <si>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</si>
  <si>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</si>
  <si>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</si>
  <si>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</si>
  <si>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</si>
  <si>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</si>
  <si>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</si>
  <si>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</si>
  <si>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</si>
  <si>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</si>
  <si>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</si>
  <si>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</si>
  <si>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</si>
  <si>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</si>
  <si>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</si>
  <si>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</si>
  <si>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</si>
  <si>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</si>
  <si>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</si>
  <si>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</si>
  <si>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</si>
  <si>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</si>
  <si>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</si>
  <si>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</si>
  <si>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</si>
  <si>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</si>
  <si>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</si>
  <si>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</si>
  <si>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</si>
  <si>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</si>
  <si>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</si>
  <si>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</si>
  <si>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</si>
  <si>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</si>
  <si>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</si>
  <si>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</si>
  <si>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</si>
  <si>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</si>
  <si>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</si>
  <si>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</si>
  <si>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</si>
  <si>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</si>
  <si>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</si>
  <si>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</si>
  <si>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</si>
  <si>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</si>
  <si>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</si>
  <si>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</si>
  <si>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</si>
  <si>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</si>
  <si>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</si>
  <si>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</si>
  <si>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</si>
  <si>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</si>
  <si>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</si>
  <si>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</si>
  <si>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</si>
  <si>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</si>
  <si>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</si>
  <si>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</si>
  <si>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</si>
  <si>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</si>
  <si>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</si>
  <si>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</si>
  <si>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</si>
  <si>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</si>
  <si>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</si>
  <si>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</si>
  <si>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</si>
  <si>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</si>
  <si>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</si>
  <si>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</si>
  <si>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</si>
  <si>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</si>
  <si>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</si>
  <si>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</si>
  <si>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</si>
  <si>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</si>
  <si>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</si>
  <si>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</si>
  <si>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</si>
  <si>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</si>
  <si>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</si>
  <si>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</si>
  <si>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</si>
  <si>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</si>
  <si>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</si>
  <si>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</si>
  <si>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</si>
  <si>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</si>
  <si>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</si>
  <si>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</si>
  <si>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</si>
  <si>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</si>
  <si>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</si>
  <si>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</si>
  <si>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</si>
  <si>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</si>
  <si>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</si>
  <si>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</si>
  <si>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</si>
  <si>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</si>
  <si>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</si>
  <si>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</si>
  <si>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</si>
  <si>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</si>
  <si>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</si>
  <si>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</si>
  <si>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</si>
  <si>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</si>
  <si>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</si>
  <si>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</si>
  <si>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</si>
  <si>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</si>
  <si>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</si>
  <si>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</si>
  <si>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</si>
  <si>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</si>
  <si>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</si>
  <si>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</si>
  <si>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</si>
  <si>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</si>
  <si>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</si>
  <si>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</si>
  <si>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</si>
  <si>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</si>
  <si>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</si>
  <si>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</si>
  <si>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</si>
  <si>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</si>
  <si>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</si>
  <si>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</si>
  <si>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</si>
  <si>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</si>
  <si>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</si>
  <si>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</si>
  <si>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</si>
  <si>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</si>
  <si>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</si>
  <si>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</si>
  <si>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</si>
  <si>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</si>
  <si>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</si>
  <si>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</si>
  <si>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</si>
  <si>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</si>
  <si>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</si>
  <si>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</si>
  <si>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</si>
  <si>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</si>
  <si>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</si>
  <si>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</si>
  <si>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</si>
  <si>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</si>
  <si>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</si>
  <si>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</si>
  <si>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</si>
  <si>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</si>
  <si>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</si>
  <si>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</si>
  <si>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</si>
  <si>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</si>
  <si>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</si>
  <si>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</si>
  <si>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</si>
  <si>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</si>
  <si>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</si>
  <si>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</si>
  <si>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</si>
  <si>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</si>
  <si>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</si>
  <si>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</si>
  <si>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</si>
  <si>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</si>
  <si>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</si>
  <si>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</si>
  <si>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</si>
  <si>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</si>
  <si>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</si>
  <si>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</si>
  <si>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</si>
  <si>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</si>
  <si>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</si>
  <si>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</si>
  <si>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</si>
  <si>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</si>
  <si>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</si>
  <si>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</si>
  <si>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</si>
  <si>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</si>
  <si>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</si>
  <si>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</si>
  <si>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</si>
  <si>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</si>
  <si>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</si>
  <si>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</si>
  <si>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</si>
  <si>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</si>
  <si>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</si>
  <si>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</si>
  <si>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</si>
  <si>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</si>
  <si>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</si>
  <si>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</si>
  <si>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</si>
  <si>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</si>
  <si>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</si>
  <si>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</si>
  <si>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</si>
  <si>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</si>
  <si>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</si>
  <si>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</si>
  <si>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</si>
  <si>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</si>
  <si>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</si>
  <si>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</si>
  <si>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</si>
  <si>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</si>
  <si>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</si>
  <si>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</si>
  <si>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</si>
  <si>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</si>
  <si>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</si>
  <si>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</si>
  <si>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</si>
  <si>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</si>
  <si>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</si>
  <si>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</si>
  <si>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</si>
  <si>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</si>
  <si>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</si>
  <si>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</si>
  <si>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</si>
  <si>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</si>
  <si>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</si>
  <si>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</si>
  <si>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</si>
  <si>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</si>
  <si>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</si>
  <si>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</si>
  <si>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</si>
  <si>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</si>
  <si>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</si>
  <si>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</si>
  <si>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</si>
  <si>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</si>
  <si>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</si>
  <si>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</si>
  <si>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</si>
  <si>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</si>
  <si>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</si>
  <si>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</si>
  <si>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</si>
  <si>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</si>
  <si>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</si>
  <si>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</si>
  <si>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</si>
  <si>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</si>
  <si>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</si>
  <si>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</si>
  <si>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</si>
  <si>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</si>
  <si>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</si>
  <si>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</si>
  <si>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</si>
  <si>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</si>
  <si>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</si>
  <si>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</si>
  <si>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</si>
  <si>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</si>
  <si>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</si>
  <si>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</si>
  <si>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</si>
  <si>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</si>
  <si>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</si>
  <si>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</si>
  <si>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</si>
  <si>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</si>
  <si>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</si>
  <si>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</si>
  <si>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</si>
  <si>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</si>
  <si>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</si>
  <si>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</si>
  <si>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</si>
  <si>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</si>
  <si>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</si>
  <si>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</si>
  <si>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</si>
  <si>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</si>
  <si>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</si>
  <si>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</si>
  <si>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</si>
  <si>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</si>
  <si>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</si>
  <si>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</si>
  <si>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</si>
  <si>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</si>
  <si>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</si>
  <si>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</si>
  <si>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</si>
  <si>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</si>
  <si>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</si>
  <si>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</si>
  <si>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</si>
  <si>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</si>
  <si>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</si>
  <si>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</si>
  <si>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</si>
  <si>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</si>
  <si>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</si>
  <si>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</si>
  <si>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</si>
  <si>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</si>
  <si>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</si>
  <si>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</si>
  <si>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</si>
  <si>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</si>
  <si>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</si>
  <si>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</si>
  <si>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</si>
  <si>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</si>
  <si>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</si>
  <si>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</si>
  <si>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</si>
  <si>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</si>
  <si>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</si>
  <si>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</si>
  <si>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</si>
  <si>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</si>
  <si>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</si>
  <si>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</si>
  <si>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</si>
  <si>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</si>
  <si>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</si>
  <si>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</si>
  <si>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</si>
  <si>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</si>
  <si>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</si>
  <si>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</si>
  <si>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</si>
  <si>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</si>
  <si>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</si>
  <si>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</si>
  <si>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</si>
  <si>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</si>
  <si>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</si>
  <si>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</si>
  <si>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</si>
  <si>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</si>
  <si>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</si>
  <si>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</si>
  <si>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</si>
  <si>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</si>
  <si>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</si>
  <si>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</si>
  <si>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</si>
  <si>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</si>
  <si>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</si>
  <si>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</si>
  <si>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</si>
  <si>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</si>
  <si>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</si>
  <si>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</si>
  <si>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</si>
  <si>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</si>
  <si>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</si>
  <si>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</si>
  <si>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</si>
  <si>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</si>
  <si>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</si>
  <si>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</si>
  <si>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</si>
  <si>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</si>
  <si>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</si>
  <si>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</si>
  <si>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</si>
  <si>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</si>
  <si>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</si>
  <si>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</si>
  <si>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</si>
  <si>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</si>
  <si>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</si>
  <si>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</si>
  <si>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</si>
  <si>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</si>
  <si>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</si>
  <si>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</si>
  <si>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</si>
  <si>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</si>
  <si>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</si>
  <si>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</si>
  <si>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</si>
  <si>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</si>
  <si>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</si>
  <si>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</si>
  <si>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</si>
  <si>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</si>
  <si>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</si>
  <si>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</si>
  <si>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</si>
  <si>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</si>
  <si>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</si>
  <si>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</si>
  <si>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</si>
  <si>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</si>
  <si>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</si>
  <si>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</si>
  <si>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</si>
  <si>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</si>
  <si>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</si>
  <si>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</si>
  <si>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</si>
  <si>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</si>
  <si>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</si>
  <si>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</si>
  <si>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</si>
  <si>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</si>
  <si>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</si>
  <si>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</si>
  <si>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</si>
  <si>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</si>
  <si>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</si>
  <si>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</si>
  <si>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</si>
  <si>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</si>
  <si>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</si>
  <si>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</si>
  <si>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</si>
  <si>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</si>
  <si>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</si>
  <si>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</si>
  <si>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</si>
  <si>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</si>
  <si>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</si>
  <si>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</si>
  <si>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</si>
  <si>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</si>
  <si>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</si>
  <si>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</si>
  <si>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</si>
  <si>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</si>
  <si>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</si>
  <si>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</si>
  <si>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</si>
  <si>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</si>
  <si>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</si>
  <si>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</si>
  <si>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</si>
  <si>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</si>
  <si>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</si>
  <si>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</si>
  <si>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</si>
  <si>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</si>
  <si>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</si>
  <si>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</si>
  <si>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</si>
  <si>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</si>
  <si>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</si>
  <si>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</si>
  <si>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</si>
  <si>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</si>
  <si>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</si>
  <si>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</si>
  <si>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</si>
  <si>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</si>
  <si>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</si>
  <si>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</si>
  <si>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</si>
  <si>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</si>
  <si>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</si>
  <si>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</si>
  <si>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</si>
  <si>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</si>
  <si>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</si>
  <si>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</si>
  <si>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</si>
  <si>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</si>
  <si>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</si>
  <si>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</si>
  <si>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</si>
  <si>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</si>
  <si>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</si>
  <si>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</si>
  <si>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</si>
  <si>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</si>
  <si>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</si>
  <si>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</si>
  <si>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</si>
  <si>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</si>
  <si>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</si>
  <si>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</si>
  <si>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</si>
  <si>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</si>
  <si>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</si>
  <si>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</si>
  <si>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</si>
  <si>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</si>
  <si>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</si>
  <si>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</si>
  <si>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</si>
  <si>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</si>
  <si>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</si>
  <si>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</si>
  <si>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</si>
  <si>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</si>
  <si>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</si>
  <si>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</si>
  <si>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</si>
  <si>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</si>
  <si>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</si>
  <si>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</si>
  <si>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</si>
  <si>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</si>
  <si>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</si>
  <si>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</si>
  <si>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</si>
  <si>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</si>
  <si>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</si>
  <si>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</si>
  <si>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</si>
  <si>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</si>
  <si>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</si>
  <si>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</si>
  <si>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</si>
  <si>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</si>
  <si>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</si>
  <si>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</si>
  <si>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</si>
  <si>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</si>
  <si>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</si>
  <si>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</si>
  <si>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</si>
  <si>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</si>
  <si>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</si>
  <si>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</si>
  <si>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</si>
  <si>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</si>
  <si>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</si>
  <si>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</si>
  <si>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</si>
  <si>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</si>
  <si>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</si>
  <si>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</si>
  <si>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</si>
  <si>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</si>
  <si>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</si>
  <si>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</si>
  <si>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</si>
  <si>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</si>
  <si>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</si>
  <si>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</si>
  <si>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</si>
  <si>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</si>
  <si>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</si>
  <si>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</si>
  <si>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</si>
  <si>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</si>
  <si>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</si>
  <si>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</si>
  <si>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</si>
  <si>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</si>
  <si>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</si>
  <si>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</si>
  <si>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</si>
  <si>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</si>
  <si>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</si>
  <si>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</si>
  <si>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</si>
  <si>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</si>
  <si>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</si>
  <si>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</si>
  <si>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</si>
  <si>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</si>
  <si>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</si>
  <si>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</si>
  <si>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</si>
  <si>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</si>
  <si>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</si>
  <si>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</si>
  <si>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</si>
  <si>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</si>
  <si>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</si>
  <si>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</si>
  <si>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</si>
  <si>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</si>
  <si>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</si>
  <si>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</si>
  <si>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</si>
  <si>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</si>
  <si>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</si>
  <si>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</si>
  <si>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</si>
  <si>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</si>
  <si>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</si>
  <si>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</si>
  <si>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</si>
  <si>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</si>
  <si>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</si>
  <si>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</si>
  <si>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</si>
  <si>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</si>
  <si>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</si>
  <si>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</si>
  <si>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</si>
  <si>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</si>
  <si>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</si>
  <si>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</si>
  <si>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</si>
  <si>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</si>
  <si>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</si>
  <si>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</si>
  <si>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</si>
  <si>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</si>
  <si>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</si>
  <si>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</si>
  <si>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</si>
  <si>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</si>
  <si>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</si>
  <si>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</si>
  <si>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</si>
  <si>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</si>
  <si>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</si>
  <si>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</si>
  <si>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</si>
  <si>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</si>
  <si>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</si>
  <si>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</si>
  <si>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</si>
  <si>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</si>
  <si>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</si>
  <si>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</si>
  <si>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</si>
  <si>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</si>
  <si>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</si>
  <si>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</si>
  <si>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</si>
  <si>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</si>
  <si>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</si>
  <si>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</si>
  <si>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</si>
  <si>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</si>
  <si>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</si>
  <si>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</si>
  <si>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</si>
  <si>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</si>
  <si>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</si>
  <si>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</si>
  <si>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</si>
  <si>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</si>
  <si>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</si>
  <si>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</si>
  <si>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</si>
  <si>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</si>
  <si>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</si>
  <si>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</si>
  <si>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</si>
  <si>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</si>
  <si>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</si>
  <si>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</si>
  <si>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</si>
  <si>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</si>
  <si>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</si>
  <si>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</si>
  <si>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</si>
  <si>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</si>
  <si>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</si>
  <si>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</si>
  <si>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</si>
  <si>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</si>
  <si>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</si>
  <si>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</si>
  <si>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</si>
  <si>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</si>
  <si>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</si>
  <si>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</si>
  <si>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</si>
  <si>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</si>
  <si>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</si>
  <si>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</si>
  <si>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</si>
  <si>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</si>
  <si>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</si>
  <si>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</si>
  <si>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</si>
  <si>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</si>
  <si>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</si>
  <si>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</si>
  <si>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</si>
  <si>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</si>
  <si>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</si>
  <si>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</si>
  <si>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</si>
  <si>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</si>
  <si>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</si>
  <si>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</si>
  <si>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</si>
  <si>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</si>
  <si>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</si>
  <si>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</si>
  <si>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</si>
  <si>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</si>
  <si>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</si>
  <si>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</si>
  <si>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</si>
  <si>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</si>
  <si>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</si>
  <si>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</si>
  <si>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</si>
  <si>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</si>
  <si>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</si>
  <si>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</si>
  <si>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</si>
  <si>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</si>
  <si>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</si>
  <si>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</si>
  <si>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</si>
  <si>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</si>
  <si>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</si>
  <si>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</si>
  <si>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</si>
  <si>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</si>
  <si>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</si>
  <si>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</si>
  <si>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</si>
  <si>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</si>
  <si>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</si>
  <si>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</si>
  <si>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</si>
  <si>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</si>
  <si>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</si>
  <si>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</si>
  <si>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</si>
  <si>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</si>
  <si>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</si>
  <si>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</si>
  <si>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</si>
  <si>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</si>
  <si>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</si>
  <si>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</si>
  <si>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</si>
  <si>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</si>
  <si>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</si>
  <si>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</si>
  <si>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</si>
  <si>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</si>
  <si>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</si>
  <si>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</si>
  <si>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</si>
  <si>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</si>
  <si>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</si>
  <si>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</si>
  <si>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</si>
  <si>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</si>
  <si>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</si>
  <si>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</si>
  <si>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</si>
  <si>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</si>
  <si>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</si>
  <si>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</si>
  <si>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</si>
  <si>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</si>
  <si>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</si>
  <si>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</si>
  <si>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</si>
  <si>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</si>
  <si>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</si>
  <si>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</si>
  <si>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</si>
  <si>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</si>
  <si>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</si>
  <si>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</si>
  <si>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</si>
  <si>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</si>
  <si>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</si>
  <si>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</si>
  <si>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</si>
  <si>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</si>
  <si>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</si>
  <si>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</si>
  <si>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</si>
  <si>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</si>
  <si>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</si>
  <si>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</si>
  <si>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</si>
  <si>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</si>
  <si>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</si>
  <si>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</si>
  <si>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</si>
  <si>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</si>
  <si>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</si>
  <si>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</si>
  <si>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</si>
  <si>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</si>
  <si>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</si>
  <si>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</si>
  <si>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</si>
  <si>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</si>
  <si>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</si>
  <si>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</si>
  <si>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</si>
  <si>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</si>
  <si>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</si>
  <si>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</si>
  <si>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</si>
  <si>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</si>
  <si>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</si>
  <si>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</si>
  <si>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</si>
  <si>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</si>
  <si>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</si>
  <si>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</si>
  <si>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</si>
  <si>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</si>
  <si>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</si>
  <si>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</si>
  <si>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</si>
  <si>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</si>
  <si>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</si>
  <si>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</si>
  <si>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</si>
  <si>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</si>
  <si>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</si>
  <si>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</si>
  <si>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</si>
  <si>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</si>
  <si>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</si>
  <si>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</si>
  <si>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</si>
  <si>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</si>
  <si>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</si>
  <si>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</si>
  <si>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</si>
  <si>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</si>
  <si>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</si>
  <si>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</si>
  <si>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</si>
  <si>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</si>
  <si>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</si>
  <si>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</si>
  <si>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</si>
  <si>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</si>
  <si>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</si>
  <si>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</si>
  <si>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</si>
  <si>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</si>
  <si>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</si>
  <si>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</si>
  <si>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</si>
  <si>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</si>
  <si>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</si>
  <si>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</si>
  <si>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</si>
  <si>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</si>
  <si>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</si>
  <si>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</si>
  <si>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</si>
  <si>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</si>
  <si>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</si>
  <si>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</si>
  <si>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</si>
  <si>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</si>
  <si>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</si>
  <si>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</si>
  <si>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</si>
  <si>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</si>
  <si>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</si>
  <si>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</si>
  <si>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</si>
  <si>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</si>
  <si>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</si>
  <si>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</si>
  <si>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</si>
  <si>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</si>
  <si>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</si>
  <si>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</si>
  <si>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</si>
  <si>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</si>
  <si>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</si>
  <si>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</si>
  <si>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</si>
  <si>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</si>
  <si>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</si>
  <si>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</si>
  <si>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</si>
  <si>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</si>
  <si>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</si>
  <si>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</si>
  <si>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</si>
  <si>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</si>
  <si>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</si>
  <si>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</si>
  <si>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</si>
  <si>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</si>
  <si>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</si>
  <si>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</si>
  <si>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</si>
  <si>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</si>
  <si>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</si>
  <si>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</si>
  <si>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</si>
  <si>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</si>
  <si>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</si>
  <si>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</si>
  <si>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</si>
  <si>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</si>
  <si>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</si>
  <si>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</si>
  <si>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</si>
  <si>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</si>
  <si>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</si>
  <si>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</si>
  <si>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</si>
  <si>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</si>
  <si>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</si>
  <si>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</si>
  <si>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</si>
  <si>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</si>
  <si>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</si>
  <si>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</si>
  <si>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</si>
  <si>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</si>
  <si>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</si>
  <si>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</si>
  <si>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</si>
  <si>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</si>
  <si>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</si>
  <si>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</si>
  <si>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</si>
  <si>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</si>
  <si>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</si>
  <si>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</si>
  <si>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</si>
  <si>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</si>
  <si>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</si>
  <si>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</si>
  <si>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</si>
  <si>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</si>
  <si>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</si>
  <si>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</si>
  <si>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</si>
  <si>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</si>
  <si>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</si>
  <si>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</si>
  <si>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</si>
  <si>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</si>
  <si>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</si>
  <si>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</si>
  <si>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</si>
  <si>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</si>
  <si>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</si>
  <si>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</si>
  <si>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</si>
  <si>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</si>
  <si>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</si>
  <si>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</si>
  <si>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</si>
  <si>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</si>
  <si>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</si>
  <si>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</si>
  <si>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</si>
  <si>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</si>
  <si>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</si>
  <si>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</si>
  <si>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</si>
  <si>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</si>
  <si>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</si>
  <si>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</si>
  <si>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</si>
  <si>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</si>
  <si>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</si>
  <si>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</si>
  <si>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</si>
  <si>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</si>
  <si>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</si>
  <si>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</si>
  <si>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</si>
  <si>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</si>
  <si>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</si>
  <si>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</si>
  <si>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</si>
  <si>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</si>
  <si>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</si>
  <si>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</si>
  <si>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</si>
  <si>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</si>
  <si>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</si>
  <si>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</si>
  <si>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</si>
  <si>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</si>
  <si>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</si>
  <si>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</si>
  <si>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</si>
  <si>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</si>
  <si>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</si>
  <si>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</si>
  <si>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</si>
  <si>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</si>
  <si>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</si>
  <si>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</si>
  <si>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</si>
  <si>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</si>
  <si>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</si>
  <si>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</si>
  <si>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</si>
  <si>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</si>
  <si>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</si>
  <si>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</si>
  <si>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</si>
  <si>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</si>
  <si>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</si>
  <si>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</si>
  <si>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</si>
  <si>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</si>
  <si>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</si>
  <si>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</si>
  <si>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</si>
  <si>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</si>
  <si>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</si>
  <si>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</si>
  <si>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</si>
  <si>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</si>
  <si>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</si>
  <si>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</si>
  <si>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</si>
  <si>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</si>
  <si>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</si>
  <si>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</si>
  <si>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</si>
  <si>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</si>
  <si>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</si>
  <si>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</si>
  <si>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</si>
  <si>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</si>
  <si>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</si>
  <si>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</si>
  <si>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</si>
  <si>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</si>
  <si>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</si>
  <si>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</si>
  <si>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</si>
  <si>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</si>
  <si>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</si>
  <si>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</si>
  <si>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</si>
  <si>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</si>
  <si>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</si>
  <si>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</si>
  <si>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</si>
  <si>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</si>
  <si>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</si>
  <si>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</si>
  <si>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</si>
  <si>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</si>
  <si>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</si>
  <si>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</si>
  <si>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</si>
  <si>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</si>
  <si>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</si>
  <si>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</si>
  <si>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</si>
  <si>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</si>
  <si>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</si>
  <si>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</si>
  <si>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</si>
  <si>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</si>
  <si>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</si>
  <si>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</si>
  <si>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</si>
  <si>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</si>
  <si>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</si>
  <si>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</si>
  <si>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</si>
  <si>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</si>
  <si>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</si>
  <si>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</si>
  <si>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</si>
  <si>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</si>
  <si>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</si>
  <si>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</si>
  <si>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</si>
  <si>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</si>
  <si>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</si>
  <si>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</si>
  <si>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</si>
  <si>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</si>
  <si>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</si>
  <si>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</si>
  <si>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</si>
  <si>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</si>
  <si>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</si>
  <si>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</si>
  <si>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</si>
  <si>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</si>
  <si>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</si>
  <si>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</si>
  <si>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</si>
  <si>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</si>
  <si>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</si>
  <si>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</si>
  <si>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</si>
  <si>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</si>
  <si>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</si>
  <si>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</si>
  <si>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</si>
  <si>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</si>
  <si>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</si>
  <si>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</si>
  <si>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</si>
  <si>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</si>
  <si>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</si>
  <si>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</si>
  <si>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</si>
  <si>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</si>
  <si>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</si>
  <si>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</si>
  <si>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</si>
  <si>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</si>
  <si>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</si>
  <si>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</si>
  <si>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</si>
  <si>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</si>
  <si>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</si>
  <si>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</si>
  <si>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</si>
  <si>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</si>
  <si>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</si>
  <si>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</si>
  <si>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</si>
  <si>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</si>
  <si>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</si>
  <si>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</si>
  <si>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</si>
  <si>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</si>
  <si>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</si>
  <si>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</si>
  <si>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</si>
  <si>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</si>
  <si>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</si>
  <si>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</si>
  <si>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</si>
  <si>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</si>
  <si>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</si>
  <si>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</si>
  <si>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</si>
  <si>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</si>
  <si>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</si>
  <si>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</si>
  <si>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</si>
  <si>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</si>
  <si>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</si>
  <si>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</si>
  <si>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</si>
  <si>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</si>
  <si>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</si>
  <si>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</si>
  <si>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</si>
  <si>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</si>
  <si>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</si>
  <si>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</si>
  <si>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</si>
  <si>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</si>
  <si>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</si>
  <si>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</si>
  <si>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</si>
  <si>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</si>
  <si>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</si>
  <si>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</si>
  <si>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</si>
  <si>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</si>
  <si>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</si>
  <si>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</si>
  <si>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</si>
  <si>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</si>
  <si>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</si>
  <si>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</si>
  <si>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</si>
  <si>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</si>
  <si>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</si>
  <si>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</si>
  <si>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</si>
  <si>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</si>
  <si>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</si>
  <si>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</si>
  <si>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</si>
  <si>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</si>
  <si>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</si>
  <si>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</si>
  <si>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</si>
  <si>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</si>
  <si>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</si>
  <si>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</si>
  <si>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</si>
  <si>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</si>
  <si>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</si>
  <si>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</si>
  <si>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</si>
  <si>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</si>
  <si>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</si>
  <si>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</si>
  <si>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</si>
  <si>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</si>
  <si>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</si>
  <si>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</si>
  <si>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</si>
  <si>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</si>
  <si>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</si>
  <si>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</si>
  <si>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</si>
  <si>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</si>
  <si>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</si>
  <si>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</si>
  <si>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</si>
  <si>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</si>
  <si>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</si>
  <si>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</si>
  <si>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</si>
  <si>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</si>
  <si>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</si>
  <si>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</si>
  <si>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</si>
  <si>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</si>
  <si>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</si>
  <si>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</si>
  <si>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</si>
  <si>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</si>
  <si>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</si>
  <si>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</si>
  <si>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</si>
  <si>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</si>
  <si>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</si>
  <si>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</si>
  <si>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</si>
  <si>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</si>
  <si>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</si>
  <si>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</si>
  <si>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</si>
  <si>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</si>
  <si>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</si>
  <si>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</si>
  <si>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</si>
  <si>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</si>
  <si>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</si>
  <si>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</si>
  <si>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</si>
  <si>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</si>
  <si>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</si>
  <si>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</si>
  <si>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</si>
  <si>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</si>
  <si>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</si>
  <si>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</si>
  <si>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</si>
  <si>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</si>
  <si>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</si>
  <si>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</si>
  <si>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</si>
  <si>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</si>
  <si>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</si>
  <si>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</si>
  <si>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</si>
  <si>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</si>
  <si>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</si>
  <si>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</si>
  <si>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</si>
  <si>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</si>
  <si>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</si>
  <si>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</si>
  <si>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</si>
  <si>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</si>
  <si>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</si>
  <si>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</si>
  <si>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</si>
  <si>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</si>
  <si>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</si>
  <si>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</si>
  <si>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</si>
  <si>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</si>
  <si>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</si>
  <si>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</si>
  <si>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</si>
  <si>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</si>
  <si>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</si>
  <si>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</si>
  <si>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</si>
  <si>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</si>
  <si>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</si>
  <si>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</si>
  <si>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</si>
  <si>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</si>
  <si>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</si>
  <si>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</si>
  <si>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</si>
  <si>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</si>
  <si>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</si>
  <si>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</si>
  <si>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</si>
  <si>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</si>
  <si>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</si>
  <si>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</si>
  <si>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</si>
  <si>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</si>
  <si>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</si>
  <si>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</si>
  <si>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</si>
  <si>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</si>
  <si>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</si>
  <si>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</si>
  <si>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</si>
  <si>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</si>
  <si>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</si>
  <si>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</si>
  <si>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</si>
  <si>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</si>
  <si>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</si>
  <si>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</si>
  <si>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</si>
  <si>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</si>
  <si>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</si>
  <si>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</si>
  <si>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</si>
  <si>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</si>
  <si>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</si>
  <si>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</si>
  <si>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</si>
  <si>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</si>
  <si>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</si>
  <si>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</si>
  <si>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</si>
  <si>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</si>
  <si>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</si>
  <si>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</si>
  <si>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</si>
  <si>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</si>
  <si>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</si>
  <si>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</si>
  <si>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</si>
  <si>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</si>
  <si>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</si>
  <si>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</si>
  <si>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</si>
  <si>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</si>
  <si>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</si>
  <si>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</si>
  <si>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</si>
  <si>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</si>
  <si>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</si>
  <si>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</si>
  <si>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</si>
  <si>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</si>
  <si>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</si>
  <si>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</si>
  <si>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</si>
  <si>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</si>
  <si>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</si>
  <si>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</si>
  <si>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</si>
  <si>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</si>
  <si>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</si>
  <si>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</si>
  <si>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</si>
  <si>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</si>
  <si>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</si>
  <si>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</si>
  <si>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</si>
  <si>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</si>
  <si>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</si>
  <si>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</si>
  <si>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</si>
  <si>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</si>
  <si>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</si>
  <si>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</si>
  <si>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</si>
  <si>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</si>
  <si>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</si>
  <si>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</si>
  <si>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</si>
  <si>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</si>
  <si>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</si>
  <si>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</si>
  <si>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</si>
  <si>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</si>
  <si>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</si>
  <si>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</si>
  <si>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</si>
  <si>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</si>
  <si>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</si>
  <si>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</si>
  <si>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</si>
  <si>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</si>
  <si>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</si>
  <si>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</si>
  <si>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</si>
  <si>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</si>
  <si>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</si>
  <si>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</si>
  <si>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</si>
  <si>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</si>
  <si>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</si>
  <si>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</si>
  <si>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</si>
  <si>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</si>
  <si>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</si>
  <si>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</si>
  <si>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</si>
  <si>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</si>
  <si>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</si>
  <si>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</si>
  <si>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</si>
  <si>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</si>
  <si>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</si>
  <si>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</si>
  <si>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</si>
  <si>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</si>
  <si>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</si>
  <si>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</si>
  <si>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</si>
  <si>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</si>
  <si>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</si>
  <si>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</si>
  <si>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</si>
  <si>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</si>
  <si>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</si>
  <si>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</si>
  <si>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</si>
  <si>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</si>
  <si>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</si>
  <si>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</si>
  <si>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</si>
  <si>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</si>
  <si>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</si>
  <si>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</si>
  <si>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</si>
  <si>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</si>
  <si>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</si>
  <si>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</si>
  <si>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</si>
  <si>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</si>
  <si>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</si>
  <si>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</si>
  <si>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</si>
  <si>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</si>
  <si>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</si>
  <si>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</si>
  <si>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</si>
  <si>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</si>
  <si>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</si>
  <si>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</si>
  <si>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</si>
  <si>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</si>
  <si>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</si>
  <si>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</si>
  <si>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</si>
  <si>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</si>
  <si>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</si>
  <si>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</si>
  <si>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</si>
  <si>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</si>
  <si>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</si>
  <si>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</si>
  <si>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</si>
  <si>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</si>
  <si>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</si>
  <si>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</si>
  <si>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</si>
  <si>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</si>
  <si>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</si>
  <si>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</si>
  <si>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</si>
  <si>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</si>
  <si>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</si>
  <si>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</si>
  <si>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</si>
  <si>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</si>
  <si>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</si>
  <si>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</si>
  <si>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</si>
  <si>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</si>
  <si>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</si>
  <si>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</si>
  <si>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</si>
  <si>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</si>
  <si>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</si>
  <si>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</si>
  <si>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</si>
  <si>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</si>
  <si>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</si>
  <si>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</si>
  <si>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</si>
  <si>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</si>
  <si>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</si>
  <si>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</si>
  <si>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</si>
  <si>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</si>
  <si>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</si>
  <si>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</si>
  <si>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</si>
  <si>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</si>
  <si>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</si>
  <si>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</si>
  <si>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</si>
  <si>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</si>
  <si>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</si>
  <si>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</si>
  <si>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</si>
  <si>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</si>
  <si>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</si>
  <si>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</si>
  <si>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</si>
  <si>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</si>
  <si>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</si>
  <si>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</si>
  <si>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</si>
  <si>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</si>
  <si>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</si>
  <si>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</si>
  <si>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</si>
  <si>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</si>
  <si>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</si>
  <si>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</si>
  <si>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</si>
  <si>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</si>
  <si>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</si>
  <si>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</si>
  <si>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</si>
  <si>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</si>
  <si>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</si>
  <si>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</si>
  <si>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</si>
  <si>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</si>
  <si>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</si>
  <si>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</si>
  <si>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</si>
  <si>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</si>
  <si>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</si>
  <si>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</si>
  <si>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</si>
  <si>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</si>
  <si>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</si>
  <si>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</si>
  <si>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</si>
  <si>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</si>
  <si>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</si>
  <si>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</si>
  <si>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</si>
  <si>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</si>
  <si>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</si>
  <si>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</si>
  <si>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</si>
  <si>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</si>
  <si>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</si>
  <si>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</si>
  <si>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</si>
  <si>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</si>
  <si>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</si>
  <si>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</si>
  <si>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</si>
  <si>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</si>
  <si>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</si>
  <si>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</si>
  <si>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</si>
  <si>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</si>
  <si>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</si>
  <si>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</si>
  <si>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</si>
  <si>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</si>
  <si>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</si>
  <si>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</si>
  <si>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</si>
  <si>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</si>
  <si>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</si>
  <si>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</si>
  <si>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</si>
  <si>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</si>
  <si>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</si>
  <si>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</si>
  <si>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</si>
  <si>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</si>
  <si>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</si>
  <si>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</si>
  <si>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</si>
  <si>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</si>
  <si>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</si>
  <si>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</si>
  <si>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</si>
  <si>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</si>
  <si>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</si>
  <si>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</si>
  <si>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</si>
  <si>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</si>
  <si>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</si>
  <si>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</si>
  <si>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</si>
  <si>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</si>
  <si>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</si>
  <si>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</si>
  <si>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</si>
  <si>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</si>
  <si>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</si>
  <si>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</si>
  <si>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</si>
  <si>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</si>
  <si>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</si>
  <si>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</si>
  <si>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</si>
  <si>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</si>
  <si>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</si>
  <si>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</si>
  <si>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</si>
  <si>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</si>
  <si>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</si>
  <si>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</si>
  <si>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</si>
  <si>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</si>
  <si>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</si>
  <si>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</si>
  <si>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</si>
  <si>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</si>
  <si>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</si>
  <si>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</si>
  <si>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</si>
  <si>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</si>
  <si>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</si>
  <si>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</si>
  <si>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</si>
  <si>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</si>
  <si>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</si>
  <si>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</si>
  <si>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</si>
  <si>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</si>
  <si>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</si>
  <si>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</si>
  <si>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</si>
  <si>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</si>
  <si>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</si>
  <si>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</si>
  <si>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</si>
  <si>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</si>
  <si>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</si>
  <si>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</si>
  <si>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</si>
  <si>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</si>
  <si>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</si>
  <si>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</si>
  <si>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</si>
  <si>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</si>
  <si>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</si>
  <si>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</si>
  <si>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</si>
  <si>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</si>
  <si>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</si>
  <si>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</si>
  <si>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</si>
  <si>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</si>
  <si>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</si>
  <si>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</si>
  <si>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</si>
  <si>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</si>
  <si>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</si>
  <si>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</si>
  <si>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</si>
  <si>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</si>
  <si>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</si>
  <si>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</si>
  <si>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</si>
  <si>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</si>
  <si>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</si>
  <si>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</si>
  <si>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</si>
  <si>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</si>
  <si>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</si>
  <si>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</si>
  <si>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</si>
  <si>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</si>
  <si>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</si>
  <si>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</si>
  <si>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</si>
  <si>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</si>
  <si>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</si>
  <si>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</si>
  <si>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</si>
  <si>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</si>
  <si>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</si>
  <si>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</si>
  <si>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</si>
  <si>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</si>
  <si>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</si>
  <si>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</si>
  <si>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</si>
  <si>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</si>
  <si>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</si>
  <si>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</si>
  <si>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</si>
  <si>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</si>
  <si>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</si>
  <si>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</si>
  <si>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</si>
  <si>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</si>
  <si>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</si>
  <si>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</si>
  <si>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</si>
  <si>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</si>
  <si>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</si>
  <si>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</si>
  <si>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</si>
  <si>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</si>
  <si>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</si>
  <si>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</si>
  <si>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</si>
  <si>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</si>
  <si>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</si>
  <si>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</si>
  <si>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</si>
  <si>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</si>
  <si>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</si>
  <si>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</si>
  <si>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</si>
  <si>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</si>
  <si>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</si>
  <si>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</si>
  <si>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</si>
  <si>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</si>
  <si>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</si>
  <si>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</si>
  <si>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</si>
  <si>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</si>
  <si>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</si>
  <si>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</si>
  <si>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</si>
  <si>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</si>
  <si>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</si>
  <si>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</si>
  <si>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</si>
  <si>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</si>
  <si>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</si>
  <si>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</si>
  <si>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</si>
  <si>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</si>
  <si>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</si>
  <si>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</si>
  <si>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</si>
  <si>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</si>
  <si>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</si>
  <si>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</si>
  <si>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</si>
  <si>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</si>
  <si>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</si>
  <si>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</si>
  <si>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</si>
  <si>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</si>
  <si>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</si>
  <si>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</si>
  <si>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</si>
  <si>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</si>
  <si>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</si>
  <si>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</si>
  <si>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</si>
  <si>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</si>
  <si>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</si>
  <si>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</si>
  <si>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</si>
  <si>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</si>
  <si>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</si>
  <si>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</si>
  <si>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</si>
  <si>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</si>
  <si>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</si>
  <si>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</si>
  <si>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</si>
  <si>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</si>
  <si>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</si>
  <si>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</si>
  <si>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</si>
  <si>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</si>
  <si>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</si>
  <si>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</si>
  <si>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</si>
  <si>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</si>
  <si>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</si>
  <si>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</si>
  <si>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</si>
  <si>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</si>
  <si>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</si>
  <si>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</si>
  <si>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</si>
  <si>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</si>
  <si>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</si>
  <si>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</si>
  <si>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</si>
  <si>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</si>
  <si>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</si>
  <si>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</si>
  <si>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</si>
  <si>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</si>
  <si>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</si>
  <si>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</si>
  <si>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</si>
  <si>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</si>
  <si>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</si>
  <si>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</si>
  <si>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</si>
  <si>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</si>
  <si>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</si>
  <si>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</si>
  <si>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</si>
  <si>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</si>
  <si>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</si>
  <si>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</si>
  <si>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</si>
  <si>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</si>
  <si>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</si>
  <si>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</si>
  <si>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</si>
  <si>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</si>
  <si>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</si>
  <si>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</si>
  <si>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</si>
  <si>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</si>
  <si>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</si>
  <si>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</si>
  <si>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</si>
  <si>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</si>
  <si>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</si>
  <si>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</si>
  <si>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</si>
  <si>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</si>
  <si>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</si>
  <si>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</si>
  <si>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</si>
  <si>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</si>
  <si>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</si>
  <si>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</si>
  <si>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</si>
  <si>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</si>
  <si>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</si>
  <si>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</si>
  <si>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</si>
  <si>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</si>
  <si>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</si>
  <si>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</si>
  <si>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</si>
  <si>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</si>
  <si>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</si>
  <si>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</si>
  <si>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</si>
  <si>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</si>
  <si>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</si>
  <si>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</si>
  <si>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</si>
  <si>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</si>
  <si>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</si>
  <si>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</si>
  <si>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</si>
  <si>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</si>
  <si>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</si>
  <si>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</si>
  <si>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</si>
  <si>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</si>
  <si>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</si>
  <si>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</si>
  <si>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</si>
  <si>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</si>
  <si>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</si>
  <si>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</si>
  <si>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</si>
  <si>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</si>
  <si>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</si>
  <si>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</si>
  <si>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</si>
  <si>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</si>
  <si>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</si>
  <si>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</si>
  <si>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</si>
  <si>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</si>
  <si>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</si>
  <si>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</si>
  <si>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</si>
  <si>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</si>
  <si>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</si>
  <si>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</si>
  <si>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</si>
  <si>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</si>
  <si>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</si>
  <si>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</si>
  <si>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</si>
  <si>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</si>
  <si>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</si>
  <si>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</si>
  <si>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</si>
  <si>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</si>
  <si>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</si>
  <si>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</si>
  <si>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</si>
  <si>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</si>
  <si>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</si>
  <si>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</si>
  <si>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</si>
  <si>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</si>
  <si>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</si>
  <si>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</si>
  <si>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</si>
  <si>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</si>
  <si>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</si>
  <si>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</si>
  <si>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</si>
  <si>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</si>
  <si>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</si>
  <si>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</si>
  <si>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</si>
  <si>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</si>
  <si>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</si>
  <si>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</si>
  <si>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</si>
  <si>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</si>
  <si>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</si>
  <si>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</si>
  <si>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</si>
  <si>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</si>
  <si>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</si>
  <si>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</si>
  <si>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</si>
  <si>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</si>
  <si>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</si>
  <si>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</si>
  <si>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</si>
  <si>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</si>
  <si>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</si>
  <si>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</si>
  <si>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</si>
  <si>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</si>
  <si>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</si>
  <si>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</si>
  <si>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</si>
  <si>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</si>
  <si>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</si>
  <si>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</si>
  <si>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</si>
  <si>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</si>
  <si>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</si>
  <si>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</si>
  <si>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</si>
  <si>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</si>
  <si>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</si>
  <si>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</si>
  <si>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</si>
  <si>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</si>
  <si>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</si>
  <si>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</si>
  <si>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</si>
  <si>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</si>
  <si>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</si>
  <si>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</si>
  <si>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</si>
  <si>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</si>
  <si>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</si>
  <si>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</si>
  <si>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</si>
  <si>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</si>
  <si>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</si>
  <si>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</si>
  <si>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</si>
  <si>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</si>
  <si>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</si>
  <si>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</si>
  <si>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</si>
  <si>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</si>
  <si>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</si>
  <si>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</si>
  <si>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</si>
  <si>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</si>
  <si>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</si>
  <si>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</si>
  <si>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</si>
  <si>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</si>
  <si>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</si>
  <si>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</si>
  <si>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</si>
  <si>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</si>
  <si>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</si>
  <si>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</si>
  <si>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</si>
  <si>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</si>
  <si>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</si>
  <si>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</si>
  <si>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</si>
  <si>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</si>
  <si>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</si>
  <si>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</si>
  <si>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</si>
  <si>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</si>
  <si>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</si>
  <si>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</si>
  <si>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</si>
  <si>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</si>
  <si>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</si>
  <si>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</si>
  <si>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</si>
  <si>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</si>
  <si>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</si>
  <si>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</si>
  <si>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</si>
  <si>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</si>
  <si>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</si>
  <si>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</si>
  <si>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</si>
  <si>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</si>
  <si>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</si>
  <si>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</si>
  <si>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</si>
  <si>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</si>
  <si>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</si>
  <si>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</si>
  <si>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</si>
  <si>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</si>
  <si>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</si>
  <si>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</si>
  <si>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</si>
  <si>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</si>
  <si>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</si>
  <si>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</si>
  <si>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</si>
  <si>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</si>
  <si>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</si>
  <si>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</si>
  <si>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</si>
  <si>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</si>
  <si>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</si>
  <si>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</si>
  <si>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</si>
  <si>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</si>
  <si>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</si>
  <si>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</si>
  <si>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</si>
  <si>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</si>
  <si>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</si>
  <si>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</si>
  <si>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</si>
  <si>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</si>
  <si>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</si>
  <si>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</si>
  <si>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</si>
  <si>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</si>
  <si>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</si>
  <si>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</si>
  <si>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</si>
  <si>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</si>
  <si>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</si>
  <si>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</si>
  <si>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</si>
  <si>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</si>
  <si>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</si>
  <si>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</si>
  <si>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</si>
  <si>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</si>
  <si>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</si>
  <si>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</si>
  <si>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</si>
  <si>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</si>
  <si>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</si>
  <si>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</si>
  <si>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</si>
  <si>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</si>
  <si>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</si>
  <si>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</si>
  <si>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</si>
  <si>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</si>
  <si>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</si>
  <si>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</si>
  <si>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</si>
  <si>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</si>
  <si>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</si>
  <si>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</si>
  <si>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</si>
  <si>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</si>
  <si>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</si>
  <si>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</si>
  <si>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</si>
  <si>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</si>
  <si>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</si>
  <si>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</si>
  <si>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</si>
  <si>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</si>
  <si>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</si>
  <si>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</si>
  <si>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</si>
  <si>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</si>
  <si>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</si>
  <si>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</si>
  <si>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</si>
  <si>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</si>
  <si>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</si>
  <si>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</si>
  <si>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</si>
  <si>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</si>
  <si>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</si>
  <si>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</si>
  <si>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</si>
  <si>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</si>
  <si>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</si>
  <si>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</si>
  <si>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</si>
  <si>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</si>
  <si>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</si>
  <si>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</si>
  <si>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</si>
  <si>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</si>
  <si>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</si>
  <si>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</si>
  <si>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</si>
  <si>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</si>
  <si>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</si>
  <si>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</si>
  <si>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</si>
  <si>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</si>
  <si>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</si>
  <si>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</si>
  <si>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</si>
  <si>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</si>
  <si>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</si>
  <si>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</si>
  <si>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</si>
  <si>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</si>
  <si>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</si>
  <si>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</si>
  <si>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</si>
  <si>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</si>
  <si>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</si>
  <si>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</si>
  <si>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</si>
  <si>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</si>
  <si>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</si>
  <si>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</si>
  <si>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</si>
  <si>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</si>
  <si>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</si>
  <si>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</si>
  <si>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</si>
  <si>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</si>
  <si>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</si>
  <si>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</si>
  <si>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</si>
  <si>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</si>
  <si>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</si>
  <si>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</si>
  <si>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</si>
  <si>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</si>
  <si>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</si>
  <si>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</si>
  <si>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</si>
  <si>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</si>
  <si>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</si>
  <si>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</si>
  <si>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</si>
  <si>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</si>
  <si>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</si>
  <si>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</si>
  <si>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</si>
  <si>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</si>
  <si>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</si>
  <si>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</si>
  <si>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</si>
  <si>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</si>
  <si>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</si>
  <si>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</si>
  <si>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</si>
  <si>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</si>
  <si>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</si>
  <si>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</si>
  <si>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</si>
  <si>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</si>
  <si>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</si>
  <si>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</si>
  <si>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</si>
  <si>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</si>
  <si>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</si>
  <si>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</si>
  <si>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</si>
  <si>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</si>
  <si>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</si>
  <si>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</si>
  <si>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</si>
  <si>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</si>
  <si>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</si>
  <si>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</si>
  <si>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</si>
  <si>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</si>
  <si>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</si>
  <si>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</si>
  <si>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</si>
  <si>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</si>
  <si>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</si>
  <si>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</si>
  <si>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</si>
  <si>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</si>
  <si>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</si>
  <si>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</si>
  <si>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</si>
  <si>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</si>
  <si>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</si>
  <si>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</si>
  <si>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</si>
  <si>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</si>
  <si>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</si>
  <si>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</si>
  <si>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</si>
  <si>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</si>
  <si>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</si>
  <si>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</si>
  <si>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</si>
  <si>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</si>
  <si>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</si>
  <si>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</si>
  <si>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</si>
  <si>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</si>
  <si>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</si>
  <si>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</si>
  <si>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</si>
  <si>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</si>
  <si>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</si>
  <si>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</si>
  <si>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</si>
  <si>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</si>
  <si>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</si>
  <si>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</si>
  <si>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</si>
  <si>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</si>
  <si>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</si>
  <si>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</si>
  <si>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</si>
  <si>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</si>
  <si>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</si>
  <si>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</si>
  <si>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</si>
  <si>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</si>
  <si>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</si>
  <si>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</si>
  <si>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</si>
  <si>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</si>
  <si>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</si>
  <si>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</si>
  <si>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</si>
  <si>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</si>
  <si>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</si>
  <si>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</si>
  <si>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</si>
  <si>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</si>
  <si>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</si>
  <si>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</si>
  <si>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</si>
  <si>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</si>
  <si>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</si>
  <si>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</si>
  <si>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</si>
  <si>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</si>
  <si>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</si>
  <si>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</si>
  <si>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</si>
  <si>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</si>
  <si>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</si>
  <si>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</si>
  <si>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</si>
  <si>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</si>
  <si>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</si>
  <si>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</si>
  <si>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</si>
  <si>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</si>
  <si>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</si>
  <si>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</si>
  <si>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</si>
  <si>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</si>
  <si>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</si>
  <si>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</si>
  <si>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</si>
  <si>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</si>
  <si>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</si>
  <si>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</si>
  <si>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</si>
  <si>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</si>
  <si>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</si>
  <si>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</si>
  <si>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</si>
  <si>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</si>
  <si>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</si>
  <si>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</si>
  <si>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</si>
  <si>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</si>
  <si>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</si>
  <si>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</si>
  <si>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</si>
  <si>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</si>
  <si>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</si>
  <si>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</si>
  <si>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</si>
  <si>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</si>
  <si>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</si>
  <si>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</si>
  <si>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</si>
  <si>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</si>
  <si>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</si>
  <si>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</si>
  <si>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</si>
  <si>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</si>
  <si>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</si>
  <si>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</si>
  <si>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</si>
  <si>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</si>
  <si>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</si>
  <si>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</si>
  <si>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</si>
  <si>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</si>
  <si>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</si>
  <si>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</si>
  <si>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</si>
  <si>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</si>
  <si>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</si>
  <si>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</si>
  <si>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</si>
  <si>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</si>
  <si>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</si>
  <si>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</si>
  <si>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</si>
  <si>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</si>
  <si>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</si>
  <si>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</si>
  <si>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</si>
  <si>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</si>
  <si>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</si>
  <si>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</si>
  <si>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</si>
  <si>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</si>
  <si>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</si>
  <si>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</si>
  <si>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</si>
  <si>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</si>
  <si>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</si>
  <si>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</si>
  <si>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</si>
  <si>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</si>
  <si>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</si>
  <si>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</si>
  <si>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</si>
  <si>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</si>
  <si>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</si>
  <si>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</si>
  <si>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</si>
  <si>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</si>
  <si>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</si>
  <si>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</si>
  <si>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</si>
  <si>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</si>
  <si>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</si>
  <si>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</si>
  <si>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</si>
  <si>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</si>
  <si>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</si>
  <si>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</si>
  <si>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</si>
  <si>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</si>
  <si>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</si>
  <si>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</si>
  <si>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</si>
  <si>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</si>
  <si>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</si>
  <si>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</si>
  <si>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</si>
  <si>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</si>
  <si>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</si>
  <si>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</si>
  <si>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</si>
  <si>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</si>
  <si>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</si>
  <si>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</si>
  <si>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</si>
  <si>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</si>
  <si>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</si>
  <si>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</si>
  <si>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</si>
  <si>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</si>
  <si>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</si>
  <si>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</si>
  <si>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</si>
  <si>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</si>
  <si>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</si>
  <si>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</si>
  <si>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</si>
  <si>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</si>
  <si>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</si>
  <si>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</si>
  <si>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</si>
  <si>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</si>
  <si>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</si>
  <si>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</si>
  <si>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</si>
  <si>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</si>
  <si>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</si>
  <si>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</si>
  <si>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</si>
  <si>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</si>
  <si>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</si>
  <si>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</si>
  <si>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</si>
  <si>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</si>
  <si>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</si>
  <si>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</si>
  <si>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</si>
  <si>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</si>
  <si>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</si>
  <si>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</si>
  <si>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</si>
  <si>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</si>
  <si>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</si>
  <si>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</si>
  <si>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</si>
  <si>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</si>
  <si>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</si>
  <si>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</si>
  <si>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</si>
  <si>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</si>
  <si>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</si>
  <si>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</si>
  <si>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</si>
  <si>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</si>
  <si>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</si>
  <si>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</si>
  <si>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</si>
  <si>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</si>
  <si>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</si>
  <si>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</si>
  <si>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</si>
  <si>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</si>
  <si>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</si>
  <si>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</si>
  <si>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</si>
  <si>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</si>
  <si>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</si>
  <si>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</si>
  <si>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</si>
  <si>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</si>
  <si>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</si>
  <si>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</si>
  <si>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</si>
  <si>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</si>
  <si>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</si>
  <si>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</si>
  <si>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</si>
  <si>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</si>
  <si>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</si>
  <si>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</si>
  <si>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</si>
  <si>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</si>
  <si>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</si>
  <si>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</si>
  <si>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</si>
  <si>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</si>
  <si>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</si>
  <si>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</si>
  <si>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</si>
  <si>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</si>
  <si>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</si>
  <si>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</si>
  <si>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</si>
  <si>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</si>
  <si>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</si>
  <si>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</si>
  <si>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</si>
  <si>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</si>
  <si>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</si>
  <si>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</si>
  <si>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</si>
  <si>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</si>
  <si>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</si>
  <si>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</si>
  <si>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</si>
  <si>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</si>
  <si>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</si>
  <si>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</si>
  <si>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</si>
  <si>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</si>
  <si>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</si>
  <si>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</si>
  <si>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</si>
  <si>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</si>
  <si>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</si>
  <si>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</si>
  <si>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</si>
  <si>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</si>
  <si>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</si>
  <si>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</si>
  <si>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</si>
  <si>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</si>
  <si>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</si>
  <si>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</si>
  <si>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</si>
  <si>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</si>
  <si>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</si>
  <si>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</si>
  <si>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</si>
  <si>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</si>
  <si>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</si>
  <si>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</si>
  <si>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</si>
  <si>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</si>
  <si>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</si>
  <si>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</si>
  <si>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</si>
  <si>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</si>
  <si>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</si>
  <si>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</si>
  <si>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</si>
  <si>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</si>
  <si>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</si>
  <si>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</si>
  <si>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</si>
  <si>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</si>
  <si>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</si>
  <si>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</si>
  <si>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</si>
  <si>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</si>
  <si>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</si>
  <si>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</si>
  <si>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</si>
  <si>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</si>
  <si>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</si>
  <si>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</si>
  <si>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</si>
  <si>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</si>
  <si>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</si>
  <si>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</si>
  <si>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</si>
  <si>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</si>
  <si>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</si>
  <si>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</si>
  <si>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</si>
  <si>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</si>
  <si>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</si>
  <si>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</si>
  <si>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</si>
  <si>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</si>
  <si>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</si>
  <si>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</si>
  <si>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</si>
  <si>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</si>
  <si>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</si>
  <si>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</si>
  <si>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</si>
  <si>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</si>
  <si>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</si>
  <si>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</si>
  <si>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</si>
  <si>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</si>
  <si>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</si>
  <si>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</si>
  <si>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</si>
  <si>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</si>
  <si>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</si>
  <si>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</si>
  <si>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</si>
  <si>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</si>
  <si>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</si>
  <si>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</si>
  <si>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</si>
  <si>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</si>
  <si>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</si>
  <si>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</si>
  <si>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</si>
  <si>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</si>
  <si>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</si>
  <si>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</si>
  <si>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</si>
  <si>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</si>
  <si>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</si>
  <si>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</si>
  <si>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</si>
  <si>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</si>
  <si>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</si>
  <si>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</si>
  <si>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</si>
  <si>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</si>
  <si>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</si>
  <si>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</si>
  <si>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</si>
  <si>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</si>
  <si>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</si>
  <si>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</si>
  <si>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</si>
  <si>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</si>
  <si>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</si>
  <si>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</si>
  <si>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</si>
  <si>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</si>
  <si>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</si>
  <si>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</si>
  <si>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</si>
  <si>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</si>
  <si>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</si>
  <si>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</si>
  <si>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</si>
  <si>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</si>
  <si>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</si>
  <si>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</si>
  <si>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</si>
  <si>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</si>
  <si>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</si>
  <si>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</si>
  <si>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</si>
  <si>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</si>
  <si>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</si>
  <si>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</si>
  <si>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</si>
  <si>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</si>
  <si>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</si>
  <si>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</si>
  <si>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</si>
  <si>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</si>
  <si>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</si>
  <si>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</si>
  <si>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</si>
  <si>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</si>
  <si>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</si>
  <si>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</si>
  <si>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</si>
  <si>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</si>
  <si>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</si>
  <si>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</si>
  <si>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</si>
  <si>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</si>
  <si>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</si>
  <si>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</si>
  <si>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</si>
  <si>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</si>
  <si>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</si>
  <si>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</si>
  <si>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</si>
  <si>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</si>
  <si>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</si>
  <si>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</si>
  <si>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</si>
  <si>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</si>
  <si>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</si>
  <si>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</si>
  <si>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</si>
  <si>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</si>
  <si>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</si>
  <si>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</si>
  <si>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</si>
  <si>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</si>
  <si>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</si>
  <si>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</si>
  <si>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</si>
  <si>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</si>
  <si>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</si>
  <si>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</si>
  <si>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</si>
  <si>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</si>
  <si>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</si>
  <si>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</si>
  <si>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</si>
  <si>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</si>
  <si>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</si>
  <si>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</si>
  <si>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</si>
  <si>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</si>
  <si>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</si>
  <si>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</si>
  <si>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</si>
  <si>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</si>
  <si>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</si>
  <si>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</si>
  <si>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</si>
  <si>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</si>
  <si>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</si>
  <si>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</si>
  <si>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</si>
  <si>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</si>
  <si>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</si>
  <si>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</si>
  <si>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</si>
  <si>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</si>
  <si>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</si>
  <si>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</si>
  <si>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</si>
  <si>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</si>
  <si>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</si>
  <si>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</si>
  <si>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</si>
  <si>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</si>
  <si>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</si>
  <si>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</si>
  <si>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</si>
  <si>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</si>
  <si>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</si>
  <si>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</si>
  <si>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</si>
  <si>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</si>
  <si>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</si>
  <si>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</si>
  <si>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</si>
  <si>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</si>
  <si>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</si>
  <si>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</si>
  <si>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</si>
  <si>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</si>
  <si>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</si>
  <si>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</si>
  <si>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</si>
  <si>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</si>
  <si>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</si>
  <si>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</si>
  <si>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</si>
  <si>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</si>
  <si>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</si>
  <si>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</si>
  <si>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</si>
  <si>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</si>
  <si>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</si>
  <si>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</si>
  <si>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</si>
  <si>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</si>
  <si>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</si>
  <si>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</si>
  <si>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</si>
  <si>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</si>
  <si>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</si>
  <si>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</si>
  <si>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</si>
  <si>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</si>
  <si>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</si>
  <si>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</si>
  <si>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</si>
  <si>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</si>
  <si>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</si>
  <si>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</si>
  <si>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</si>
  <si>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</si>
  <si>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</si>
  <si>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</si>
  <si>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</si>
  <si>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</si>
  <si>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</si>
  <si>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</si>
  <si>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</si>
  <si>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</si>
  <si>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</si>
  <si>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</si>
  <si>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</si>
  <si>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</si>
  <si>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</si>
  <si>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</si>
  <si>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</si>
  <si>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</si>
  <si>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</si>
  <si>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</si>
  <si>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</si>
  <si>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</si>
  <si>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</si>
  <si>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</si>
  <si>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</si>
  <si>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</si>
  <si>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</si>
  <si>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</si>
  <si>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</si>
  <si>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</si>
  <si>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</si>
  <si>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</si>
  <si>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</si>
  <si>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</si>
  <si>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</si>
  <si>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</si>
  <si>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</si>
  <si>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</si>
  <si>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</si>
  <si>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</si>
  <si>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</si>
  <si>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</si>
  <si>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</si>
  <si>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</si>
  <si>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</si>
  <si>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</si>
  <si>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</si>
  <si>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</si>
  <si>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</si>
  <si>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</si>
  <si>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</si>
  <si>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</si>
  <si>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</si>
  <si>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</si>
  <si>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</si>
  <si>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</si>
  <si>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</si>
  <si>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</si>
  <si>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</si>
  <si>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</si>
  <si>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</si>
  <si>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</si>
  <si>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</si>
  <si>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</si>
  <si>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</si>
  <si>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</si>
  <si>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</si>
  <si>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</si>
  <si>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</si>
  <si>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</si>
  <si>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</si>
  <si>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</si>
  <si>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</si>
  <si>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</si>
  <si>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</si>
  <si>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</si>
  <si>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</si>
  <si>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</si>
  <si>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</si>
  <si>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</si>
  <si>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</si>
  <si>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</si>
  <si>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</si>
  <si>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</si>
  <si>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</si>
  <si>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</si>
  <si>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</si>
  <si>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</si>
  <si>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</si>
  <si>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</si>
  <si>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</si>
  <si>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</si>
  <si>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</si>
  <si>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</si>
  <si>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</si>
  <si>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</si>
  <si>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</si>
  <si>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</si>
  <si>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</si>
  <si>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</si>
  <si>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</si>
  <si>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</si>
  <si>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</si>
  <si>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</si>
  <si>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</si>
  <si>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</si>
  <si>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</si>
  <si>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</si>
  <si>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</si>
  <si>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</si>
  <si>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</si>
  <si>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</si>
  <si>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</si>
  <si>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</si>
  <si>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</si>
  <si>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</si>
  <si>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</si>
  <si>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</si>
  <si>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</si>
  <si>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</si>
  <si>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</si>
  <si>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</si>
  <si>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</si>
  <si>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</si>
  <si>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</si>
  <si>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</si>
  <si>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</si>
  <si>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</si>
  <si>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</si>
  <si>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</si>
  <si>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</si>
  <si>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</si>
  <si>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</si>
  <si>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</si>
  <si>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</si>
  <si>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</si>
  <si>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</si>
  <si>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</si>
  <si>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</si>
  <si>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</si>
  <si>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</si>
  <si>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</si>
  <si>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</si>
  <si>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</si>
  <si>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</si>
  <si>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</si>
  <si>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</si>
  <si>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</si>
  <si>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</si>
  <si>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</si>
  <si>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</si>
  <si>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</si>
  <si>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</si>
  <si>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</si>
  <si>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</si>
  <si>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</si>
  <si>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</si>
  <si>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</si>
  <si>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</si>
  <si>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</si>
  <si>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</si>
  <si>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</si>
  <si>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</si>
  <si>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</si>
  <si>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</si>
  <si>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</si>
  <si>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</si>
  <si>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</si>
  <si>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</si>
  <si>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</si>
  <si>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</si>
  <si>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</si>
  <si>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</si>
  <si>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</si>
  <si>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</si>
  <si>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</si>
  <si>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</si>
  <si>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</si>
  <si>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</si>
  <si>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</si>
  <si>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</si>
  <si>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</si>
  <si>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</si>
  <si>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</si>
  <si>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</si>
  <si>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</si>
  <si>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</si>
  <si>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</si>
  <si>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</si>
  <si>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</si>
  <si>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</si>
  <si>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</si>
  <si>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</si>
  <si>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</si>
  <si>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</si>
  <si>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</si>
  <si>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</si>
  <si>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</si>
  <si>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</si>
  <si>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</si>
  <si>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</si>
  <si>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</si>
  <si>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</si>
  <si>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</si>
  <si>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</si>
  <si>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</si>
  <si>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</si>
  <si>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</si>
  <si>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</si>
  <si>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</si>
  <si>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</si>
  <si>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</si>
  <si>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</si>
  <si>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</si>
  <si>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</si>
  <si>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</si>
  <si>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</si>
  <si>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</si>
  <si>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</si>
  <si>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</si>
  <si>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</si>
  <si>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</si>
  <si>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</si>
  <si>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</si>
  <si>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</si>
  <si>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</si>
  <si>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</si>
  <si>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</si>
  <si>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</si>
  <si>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</si>
  <si>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</si>
  <si>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</si>
  <si>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</si>
  <si>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</si>
  <si>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</si>
  <si>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</si>
  <si>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</si>
  <si>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</si>
  <si>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</si>
  <si>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</si>
  <si>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</si>
  <si>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</si>
  <si>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</si>
  <si>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</si>
  <si>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</si>
  <si>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</si>
  <si>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</si>
  <si>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</si>
  <si>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</si>
  <si>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</si>
  <si>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</si>
  <si>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</si>
  <si>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</si>
  <si>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</si>
  <si>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</si>
  <si>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</si>
  <si>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</si>
  <si>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</si>
  <si>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</si>
  <si>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</si>
  <si>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</si>
  <si>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</si>
  <si>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</si>
  <si>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</si>
  <si>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</si>
  <si>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</si>
  <si>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</si>
  <si>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</si>
  <si>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</si>
  <si>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</si>
  <si>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</si>
  <si>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</si>
  <si>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</si>
  <si>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</si>
  <si>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</si>
  <si>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</si>
  <si>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</si>
  <si>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</si>
  <si>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</si>
  <si>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</si>
  <si>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</si>
  <si>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</si>
  <si>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</si>
  <si>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</si>
  <si>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</si>
  <si>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</si>
  <si>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</si>
  <si>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</si>
  <si>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</si>
  <si>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</si>
  <si>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</si>
  <si>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</si>
  <si>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</si>
  <si>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</si>
  <si>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</si>
  <si>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</si>
  <si>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</si>
  <si>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</si>
  <si>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</si>
  <si>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</si>
  <si>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</si>
  <si>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</si>
  <si>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</si>
  <si>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</si>
  <si>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</si>
  <si>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</si>
  <si>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</si>
  <si>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</si>
  <si>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</si>
  <si>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</si>
  <si>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</si>
  <si>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</si>
  <si>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</si>
  <si>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</si>
  <si>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</si>
  <si>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</si>
  <si>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</si>
  <si>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</si>
  <si>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</si>
  <si>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</si>
  <si>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</si>
  <si>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</si>
  <si>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</si>
  <si>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</si>
  <si>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</si>
  <si>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</si>
  <si>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</si>
  <si>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</si>
  <si>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</si>
  <si>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</si>
  <si>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</si>
  <si>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</si>
  <si>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</si>
  <si>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</si>
  <si>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</si>
  <si>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</si>
  <si>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</si>
  <si>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</si>
  <si>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</si>
  <si>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</si>
  <si>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</si>
  <si>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</si>
  <si>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</si>
  <si>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</si>
  <si>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</si>
  <si>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</si>
  <si>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</si>
  <si>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</si>
  <si>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</si>
  <si>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</si>
  <si>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</si>
  <si>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</si>
  <si>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</si>
  <si>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</si>
  <si>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</si>
  <si>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</si>
  <si>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</si>
  <si>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</si>
  <si>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</si>
  <si>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</si>
  <si>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</si>
  <si>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</si>
  <si>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</si>
  <si>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</si>
  <si>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</si>
  <si>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</si>
  <si>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</si>
  <si>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</si>
  <si>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</si>
  <si>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</si>
  <si>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</si>
  <si>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</si>
  <si>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</si>
  <si>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</si>
  <si>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</si>
  <si>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</si>
  <si>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</si>
  <si>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</si>
  <si>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</si>
  <si>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</si>
  <si>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</si>
  <si>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</si>
  <si>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</si>
  <si>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</si>
  <si>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</si>
  <si>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</si>
  <si>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</si>
  <si>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</si>
  <si>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</si>
  <si>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</si>
  <si>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</si>
  <si>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</si>
  <si>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</si>
  <si>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</si>
  <si>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</si>
  <si>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</si>
  <si>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</si>
  <si>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</si>
  <si>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</si>
  <si>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</si>
  <si>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</si>
  <si>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</si>
  <si>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</si>
  <si>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</si>
  <si>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</si>
  <si>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</si>
  <si>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</si>
  <si>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</si>
  <si>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</si>
  <si>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</si>
  <si>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</si>
  <si>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</si>
  <si>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</si>
  <si>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</si>
  <si>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</si>
  <si>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</si>
  <si>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</si>
  <si>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</si>
  <si>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</si>
  <si>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</si>
  <si>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</si>
  <si>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</si>
  <si>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</si>
  <si>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</si>
  <si>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</si>
  <si>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</si>
  <si>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</si>
  <si>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</si>
  <si>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</si>
  <si>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</si>
  <si>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</si>
  <si>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</si>
  <si>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</si>
  <si>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</si>
  <si>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</si>
  <si>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</si>
  <si>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</si>
  <si>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</si>
  <si>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</si>
  <si>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</si>
  <si>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</si>
  <si>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</si>
  <si>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</si>
  <si>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</si>
  <si>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</si>
  <si>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</si>
  <si>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</si>
  <si>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</si>
  <si>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</si>
  <si>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</si>
  <si>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</si>
  <si>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</si>
  <si>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</si>
  <si>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</si>
  <si>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</si>
  <si>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</si>
  <si>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</si>
  <si>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</si>
  <si>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</si>
  <si>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</si>
  <si>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</si>
  <si>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</si>
  <si>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</si>
  <si>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</si>
  <si>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</si>
  <si>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</si>
  <si>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</si>
  <si>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</si>
  <si>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</si>
  <si>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</si>
  <si>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</si>
  <si>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</si>
  <si>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</si>
  <si>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</si>
  <si>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</si>
  <si>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</si>
  <si>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</si>
  <si>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</si>
  <si>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</si>
  <si>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</si>
  <si>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</si>
  <si>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</si>
  <si>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</si>
  <si>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</si>
  <si>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</si>
  <si>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</si>
  <si>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</si>
  <si>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</si>
  <si>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</si>
  <si>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</si>
  <si>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</si>
  <si>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</si>
  <si>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</si>
  <si>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</si>
  <si>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</si>
  <si>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</si>
  <si>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</si>
  <si>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</si>
  <si>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</si>
  <si>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</si>
  <si>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</si>
  <si>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</si>
  <si>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</si>
  <si>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</si>
  <si>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</si>
  <si>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</si>
  <si>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</si>
  <si>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</si>
  <si>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</si>
  <si>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</si>
  <si>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</si>
  <si>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</si>
  <si>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</si>
  <si>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</si>
  <si>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</si>
  <si>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</si>
  <si>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</si>
  <si>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</si>
  <si>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</si>
  <si>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</si>
  <si>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</si>
  <si>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</si>
  <si>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</si>
  <si>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</si>
  <si>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</si>
  <si>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</si>
  <si>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</si>
  <si>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</si>
  <si>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</si>
  <si>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</si>
  <si>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</si>
  <si>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</si>
  <si>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</si>
  <si>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</si>
  <si>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</si>
  <si>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</si>
  <si>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</si>
  <si>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</si>
  <si>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</si>
  <si>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</si>
  <si>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</si>
  <si>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</si>
  <si>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</si>
  <si>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</si>
  <si>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</si>
  <si>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</si>
  <si>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</si>
  <si>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</si>
  <si>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</si>
  <si>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</si>
  <si>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</si>
  <si>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</si>
  <si>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</si>
  <si>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</si>
  <si>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</si>
  <si>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</si>
  <si>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</si>
  <si>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</si>
  <si>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</si>
  <si>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</si>
  <si>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</si>
  <si>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</si>
  <si>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</si>
  <si>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</si>
  <si>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</si>
  <si>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</si>
  <si>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</si>
  <si>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</si>
  <si>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</si>
  <si>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</si>
  <si>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</si>
  <si>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</si>
  <si>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</si>
  <si>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</si>
  <si>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</si>
  <si>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</si>
  <si>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</si>
  <si>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</si>
  <si>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</si>
  <si>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</si>
  <si>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</si>
  <si>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</si>
  <si>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</si>
  <si>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</si>
  <si>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</si>
  <si>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</si>
  <si>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</si>
  <si>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</si>
  <si>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</si>
  <si>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</si>
  <si>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</si>
  <si>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</si>
  <si>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</si>
  <si>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</si>
  <si>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</si>
  <si>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</si>
  <si>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</si>
  <si>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</si>
  <si>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</si>
  <si>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</si>
  <si>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</si>
  <si>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</si>
  <si>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</si>
  <si>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</si>
  <si>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</si>
  <si>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</si>
  <si>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</si>
  <si>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</si>
  <si>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</si>
  <si>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</si>
  <si>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</si>
  <si>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</si>
  <si>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</si>
  <si>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</si>
  <si>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</si>
  <si>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</si>
  <si>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</si>
  <si>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</si>
  <si>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</si>
  <si>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</si>
  <si>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</si>
  <si>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</si>
  <si>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</si>
  <si>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</si>
  <si>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</si>
  <si>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</si>
  <si>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</si>
  <si>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</si>
  <si>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</si>
  <si>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</si>
  <si>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</si>
  <si>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</si>
  <si>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</si>
  <si>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</si>
  <si>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</si>
  <si>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</si>
  <si>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</si>
  <si>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</si>
  <si>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</si>
  <si>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</si>
  <si>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</si>
  <si>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</si>
  <si>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</si>
  <si>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</si>
  <si>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</si>
  <si>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</si>
  <si>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</si>
  <si>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</si>
  <si>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</si>
  <si>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</si>
  <si>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</si>
  <si>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</si>
  <si>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</si>
  <si>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</si>
  <si>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</si>
  <si>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</si>
  <si>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</si>
  <si>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</si>
  <si>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</si>
  <si>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</si>
  <si>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</si>
  <si>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</si>
  <si>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</si>
  <si>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</si>
  <si>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</si>
  <si>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</si>
  <si>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</si>
  <si>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</si>
  <si>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</si>
  <si>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</si>
  <si>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</si>
  <si>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</si>
  <si>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</si>
  <si>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</si>
  <si>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</si>
  <si>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</si>
  <si>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</si>
  <si>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</si>
  <si>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</si>
  <si>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</si>
  <si>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</si>
  <si>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</si>
  <si>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</si>
  <si>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</si>
  <si>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</si>
  <si>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</si>
  <si>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</si>
  <si>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</si>
  <si>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</si>
  <si>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</si>
  <si>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</si>
  <si>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</si>
  <si>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</si>
  <si>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</si>
  <si>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</si>
  <si>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</si>
  <si>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</si>
  <si>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</si>
  <si>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</si>
  <si>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</si>
  <si>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</si>
  <si>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</si>
  <si>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</si>
  <si>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</si>
  <si>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</si>
  <si>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</si>
  <si>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</si>
  <si>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</si>
  <si>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</si>
  <si>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</si>
  <si>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</si>
  <si>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</si>
  <si>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</si>
  <si>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</si>
  <si>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</si>
  <si>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</si>
  <si>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</si>
  <si>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</si>
  <si>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</si>
  <si>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</si>
  <si>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</si>
  <si>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</si>
  <si>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</si>
  <si>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</si>
  <si>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</si>
  <si>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</si>
  <si>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</si>
  <si>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</si>
  <si>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</si>
  <si>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</si>
  <si>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</si>
  <si>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</si>
  <si>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</si>
  <si>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</si>
  <si>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</si>
  <si>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</si>
  <si>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</si>
  <si>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</si>
  <si>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</si>
  <si>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</si>
  <si>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</si>
  <si>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</si>
  <si>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</si>
  <si>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</si>
  <si>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</si>
  <si>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</si>
  <si>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</si>
  <si>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</si>
  <si>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</si>
  <si>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</si>
  <si>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</si>
  <si>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</si>
  <si>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</si>
  <si>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</si>
  <si>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</si>
  <si>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</si>
  <si>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</si>
  <si>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</si>
  <si>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</si>
  <si>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</si>
  <si>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</si>
  <si>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</si>
  <si>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</si>
  <si>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</si>
  <si>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</si>
  <si>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</si>
  <si>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</si>
  <si>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</si>
  <si>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</si>
  <si>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</si>
  <si>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</si>
  <si>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</si>
  <si>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</si>
  <si>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</si>
  <si>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</si>
  <si>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</si>
  <si>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</si>
  <si>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</si>
  <si>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</si>
  <si>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</si>
  <si>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</si>
  <si>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</si>
  <si>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</si>
  <si>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</si>
  <si>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</si>
  <si>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</si>
  <si>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</si>
  <si>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</si>
  <si>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</si>
  <si>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</si>
  <si>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</si>
  <si>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</si>
  <si>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</si>
  <si>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</si>
  <si>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</si>
  <si>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</si>
  <si>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</si>
  <si>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</si>
  <si>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</si>
  <si>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</si>
  <si>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</si>
  <si>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</si>
  <si>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</si>
  <si>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</si>
  <si>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</si>
  <si>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</si>
  <si>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</si>
  <si>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</si>
  <si>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</si>
  <si>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</si>
  <si>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</si>
  <si>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</si>
  <si>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</si>
  <si>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</si>
  <si>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</si>
  <si>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</si>
  <si>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</si>
  <si>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</si>
  <si>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</si>
  <si>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</si>
  <si>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</si>
  <si>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</si>
  <si>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</si>
  <si>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</si>
  <si>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</si>
  <si>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</si>
  <si>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</si>
  <si>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</si>
  <si>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</si>
  <si>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</si>
  <si>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</si>
  <si>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</si>
  <si>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</si>
  <si>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</si>
  <si>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</si>
  <si>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</si>
  <si>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</si>
  <si>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</si>
  <si>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</si>
  <si>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</si>
  <si>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</si>
  <si>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</si>
  <si>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</si>
  <si>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</si>
  <si>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</si>
  <si>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</si>
  <si>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</si>
  <si>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</si>
  <si>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</si>
  <si>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</si>
  <si>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</si>
  <si>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</si>
  <si>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</si>
  <si>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</si>
  <si>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</si>
  <si>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</si>
  <si>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</si>
  <si>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</si>
  <si>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</si>
  <si>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</si>
  <si>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</si>
  <si>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</si>
  <si>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</si>
  <si>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</si>
  <si>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</si>
  <si>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</si>
  <si>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</si>
  <si>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</si>
  <si>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</si>
  <si>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</si>
  <si>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</si>
  <si>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</si>
  <si>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</si>
  <si>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</si>
  <si>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</si>
  <si>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</si>
  <si>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</si>
  <si>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</si>
  <si>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</si>
  <si>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</si>
  <si>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</si>
  <si>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</si>
  <si>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</si>
  <si>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</si>
  <si>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</si>
  <si>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</si>
  <si>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</si>
  <si>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</si>
  <si>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</si>
  <si>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</si>
  <si>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</si>
  <si>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</si>
  <si>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</si>
  <si>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</si>
  <si>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</si>
  <si>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</si>
  <si>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</si>
  <si>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</si>
  <si>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</si>
  <si>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</si>
  <si>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</si>
  <si>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</si>
  <si>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</si>
  <si>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</si>
  <si>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</si>
  <si>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</si>
  <si>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</si>
  <si>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</si>
  <si>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</si>
  <si>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</si>
  <si>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</si>
  <si>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</si>
  <si>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</si>
  <si>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</si>
  <si>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</si>
  <si>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</si>
  <si>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</si>
  <si>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</si>
  <si>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</si>
  <si>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</si>
  <si>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</si>
  <si>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</si>
  <si>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</si>
  <si>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</si>
  <si>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</si>
  <si>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</si>
  <si>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</si>
  <si>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</si>
  <si>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</si>
  <si>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</si>
  <si>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</si>
  <si>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</si>
  <si>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</si>
  <si>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</si>
  <si>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</si>
  <si>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</si>
  <si>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</si>
  <si>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</si>
  <si>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</si>
  <si>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</si>
  <si>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</si>
  <si>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</si>
  <si>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</si>
  <si>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</si>
  <si>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</si>
  <si>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</si>
  <si>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</si>
  <si>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</si>
  <si>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</si>
  <si>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</si>
  <si>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</si>
  <si>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</si>
  <si>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</si>
  <si>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</si>
  <si>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</si>
  <si>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</si>
  <si>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</si>
  <si>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</si>
  <si>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</si>
  <si>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</si>
  <si>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</si>
  <si>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</si>
  <si>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</si>
  <si>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</si>
  <si>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</si>
  <si>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</si>
  <si>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</si>
  <si>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</si>
  <si>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</si>
  <si>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</si>
  <si>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</si>
  <si>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</si>
  <si>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</si>
  <si>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</si>
  <si>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</si>
  <si>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</si>
  <si>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</si>
  <si>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</si>
  <si>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</si>
  <si>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</si>
  <si>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</si>
  <si>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</si>
  <si>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</si>
  <si>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</si>
  <si>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</si>
  <si>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</si>
  <si>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</si>
  <si>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</si>
  <si>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</si>
  <si>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</si>
  <si>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</si>
  <si>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</si>
  <si>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</si>
  <si>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</si>
  <si>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</si>
  <si>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</si>
  <si>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</si>
  <si>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</si>
  <si>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</si>
  <si>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</si>
  <si>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</si>
  <si>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</si>
  <si>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</si>
  <si>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</si>
  <si>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</si>
  <si>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</si>
  <si>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</si>
  <si>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</si>
  <si>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</si>
  <si>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</si>
  <si>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</si>
  <si>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</si>
  <si>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</si>
  <si>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</si>
  <si>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</si>
  <si>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</si>
  <si>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</si>
  <si>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</si>
  <si>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</si>
  <si>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</si>
  <si>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</si>
  <si>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</si>
  <si>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</si>
  <si>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</si>
  <si>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</si>
  <si>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</si>
  <si>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</si>
  <si>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</si>
  <si>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</si>
  <si>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</si>
  <si>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</si>
  <si>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</si>
  <si>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</si>
  <si>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</si>
  <si>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</si>
  <si>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</si>
  <si>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</si>
  <si>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</si>
  <si>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</si>
  <si>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</si>
  <si>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</si>
  <si>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</si>
  <si>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</si>
  <si>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</si>
  <si>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</si>
  <si>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</si>
  <si>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</si>
  <si>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</si>
  <si>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</si>
  <si>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</si>
  <si>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</si>
  <si>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</si>
  <si>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</si>
  <si>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</si>
  <si>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</si>
  <si>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</si>
  <si>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</si>
  <si>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</si>
  <si>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</si>
  <si>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</si>
  <si>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</si>
  <si>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</si>
  <si>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</si>
  <si>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</si>
  <si>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</si>
  <si>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</si>
  <si>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</si>
  <si>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</si>
  <si>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</si>
  <si>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</si>
  <si>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</si>
  <si>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</si>
  <si>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</si>
  <si>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</si>
  <si>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</si>
  <si>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</si>
  <si>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</si>
  <si>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</si>
  <si>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</si>
  <si>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</si>
  <si>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</si>
  <si>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</si>
  <si>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</si>
  <si>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</si>
  <si>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</si>
  <si>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</si>
  <si>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</si>
  <si>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</si>
  <si>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</si>
  <si>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</si>
  <si>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</si>
  <si>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</si>
  <si>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</si>
  <si>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</si>
  <si>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</si>
  <si>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</si>
  <si>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</si>
  <si>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</si>
  <si>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</si>
  <si>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</si>
  <si>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</si>
  <si>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</si>
  <si>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</si>
  <si>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</si>
  <si>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</si>
  <si>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</si>
  <si>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</si>
  <si>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</si>
  <si>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</si>
  <si>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</si>
  <si>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</si>
  <si>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</si>
  <si>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</si>
  <si>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</si>
  <si>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</si>
  <si>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</si>
  <si>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</si>
  <si>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</si>
  <si>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</si>
  <si>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</si>
  <si>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</si>
  <si>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</si>
  <si>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</si>
  <si>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</si>
  <si>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</si>
  <si>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</si>
  <si>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</si>
  <si>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</si>
  <si>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</si>
  <si>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</si>
  <si>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</si>
  <si>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</si>
  <si>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</si>
  <si>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</si>
  <si>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</si>
  <si>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</si>
  <si>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</si>
  <si>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</si>
  <si>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</si>
  <si>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</si>
  <si>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</si>
  <si>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</si>
  <si>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</si>
  <si>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</si>
  <si>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</si>
  <si>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</si>
  <si>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</si>
  <si>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</si>
  <si>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</si>
  <si>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</si>
  <si>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</si>
  <si>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</si>
  <si>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</si>
  <si>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</si>
  <si>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</si>
  <si>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</si>
  <si>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</si>
  <si>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</si>
  <si>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</si>
  <si>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</si>
  <si>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</si>
  <si>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</si>
  <si>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</si>
  <si>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</si>
  <si>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</si>
  <si>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</si>
  <si>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</si>
  <si>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</si>
  <si>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</si>
  <si>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</si>
  <si>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</si>
  <si>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</si>
  <si>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</si>
  <si>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</si>
  <si>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</si>
  <si>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</si>
  <si>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</si>
  <si>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</si>
  <si>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</si>
  <si>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</si>
  <si>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</si>
  <si>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</si>
  <si>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</si>
  <si>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</si>
  <si>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</si>
  <si>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</si>
  <si>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</si>
  <si>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</si>
  <si>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</si>
  <si>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</si>
  <si>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</si>
  <si>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</si>
  <si>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</si>
  <si>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</si>
  <si>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</si>
  <si>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</si>
  <si>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</si>
  <si>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</si>
  <si>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</si>
  <si>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</si>
  <si>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</si>
  <si>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</si>
  <si>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</si>
  <si>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</si>
  <si>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</si>
  <si>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</si>
  <si>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</si>
  <si>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</si>
  <si>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</si>
  <si>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</si>
  <si>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</si>
  <si>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</si>
  <si>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</si>
  <si>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</si>
  <si>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</si>
  <si>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</si>
  <si>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</si>
  <si>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</si>
  <si>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</si>
  <si>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</si>
  <si>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</si>
  <si>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</si>
  <si>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</si>
  <si>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</si>
  <si>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</si>
  <si>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</si>
  <si>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</si>
  <si>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</si>
  <si>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</si>
  <si>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</si>
  <si>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</si>
  <si>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</si>
  <si>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</si>
  <si>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</si>
  <si>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</si>
  <si>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</si>
  <si>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</si>
  <si>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</si>
  <si>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</si>
  <si>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</si>
  <si>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</si>
  <si>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</si>
  <si>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</si>
  <si>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</si>
  <si>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</si>
  <si>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</si>
  <si>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</si>
  <si>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</si>
  <si>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</si>
  <si>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</si>
  <si>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</si>
  <si>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</si>
  <si>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</si>
  <si>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</si>
  <si>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</si>
  <si>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</si>
  <si>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</si>
  <si>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</si>
  <si>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</si>
  <si>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</si>
  <si>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</si>
  <si>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</si>
  <si>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</si>
  <si>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</si>
  <si>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</si>
  <si>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</si>
  <si>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</si>
  <si>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</si>
  <si>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</si>
  <si>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</si>
  <si>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</si>
  <si>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</si>
  <si>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</si>
  <si>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</si>
  <si>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</si>
  <si>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</si>
  <si>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</si>
  <si>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</si>
  <si>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</si>
  <si>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</si>
  <si>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</si>
  <si>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</si>
  <si>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</si>
  <si>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</si>
  <si>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</si>
  <si>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</si>
  <si>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</si>
  <si>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</si>
  <si>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</si>
  <si>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</si>
  <si>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</si>
  <si>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</si>
  <si>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</si>
  <si>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</si>
  <si>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</si>
  <si>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</si>
  <si>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</si>
  <si>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</si>
  <si>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</si>
  <si>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</si>
  <si>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</si>
  <si>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</si>
  <si>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</si>
  <si>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</si>
  <si>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</si>
  <si>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</si>
  <si>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</si>
  <si>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</si>
  <si>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</si>
  <si>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</si>
  <si>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</si>
  <si>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</si>
  <si>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</si>
  <si>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</si>
  <si>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</si>
  <si>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</si>
  <si>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</si>
  <si>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</si>
  <si>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</si>
  <si>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</si>
  <si>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</si>
  <si>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</si>
  <si>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</si>
  <si>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</si>
  <si>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</si>
  <si>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</si>
  <si>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</si>
  <si>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</si>
  <si>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</si>
  <si>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</si>
  <si>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</si>
  <si>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</si>
  <si>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</si>
  <si>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</si>
  <si>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</si>
  <si>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</si>
  <si>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</si>
  <si>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</si>
  <si>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</si>
  <si>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</si>
  <si>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</si>
  <si>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</si>
  <si>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</si>
  <si>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</si>
  <si>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</si>
  <si>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</si>
  <si>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</si>
  <si>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</si>
  <si>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</si>
  <si>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</si>
  <si>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</si>
  <si>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</si>
  <si>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</si>
  <si>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</si>
  <si>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</si>
  <si>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</si>
  <si>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</si>
  <si>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</si>
  <si>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</si>
  <si>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</si>
  <si>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</si>
  <si>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</si>
  <si>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</si>
  <si>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</si>
  <si>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</si>
  <si>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</si>
  <si>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</si>
  <si>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</si>
  <si>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</si>
  <si>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</si>
  <si>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</si>
  <si>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</si>
  <si>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</si>
  <si>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</si>
  <si>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</si>
  <si>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</si>
  <si>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</si>
  <si>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</si>
  <si>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</si>
  <si>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</si>
  <si>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</si>
  <si>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</si>
  <si>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</si>
  <si>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</si>
  <si>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</si>
  <si>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</si>
  <si>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</si>
  <si>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</si>
  <si>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</si>
  <si>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</si>
  <si>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</si>
  <si>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</si>
  <si>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</si>
  <si>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</si>
  <si>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</si>
  <si>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</si>
  <si>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</si>
  <si>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</si>
  <si>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</si>
  <si>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</si>
  <si>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</si>
  <si>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</si>
  <si>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</si>
  <si>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</si>
  <si>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</si>
  <si>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</si>
  <si>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</si>
  <si>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</si>
  <si>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</si>
  <si>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</si>
  <si>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</si>
  <si>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</si>
  <si>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</si>
  <si>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</si>
  <si>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</si>
  <si>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</si>
  <si>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</si>
  <si>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</si>
  <si>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</si>
  <si>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</si>
  <si>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</si>
  <si>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</si>
  <si>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</si>
  <si>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</si>
  <si>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</si>
  <si>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</si>
  <si>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</si>
  <si>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</si>
  <si>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</si>
  <si>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</si>
  <si>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</si>
  <si>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</si>
  <si>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</si>
  <si>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</si>
  <si>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</si>
  <si>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</si>
  <si>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</si>
  <si>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</si>
  <si>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</si>
  <si>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</si>
  <si>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</si>
  <si>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</si>
  <si>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</si>
  <si>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</si>
  <si>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</si>
  <si>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</si>
  <si>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</si>
  <si>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</si>
  <si>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</si>
  <si>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</si>
  <si>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</si>
  <si>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</si>
  <si>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</si>
  <si>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</si>
  <si>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</si>
  <si>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</si>
  <si>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</si>
  <si>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</si>
  <si>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</si>
  <si>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</si>
  <si>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</si>
  <si>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</si>
  <si>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</si>
  <si>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</si>
  <si>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</si>
  <si>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</si>
  <si>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</si>
  <si>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</si>
  <si>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</si>
  <si>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</si>
  <si>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</si>
  <si>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</si>
  <si>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</si>
  <si>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</si>
  <si>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</si>
  <si>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</si>
  <si>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</si>
  <si>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</si>
  <si>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</si>
  <si>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</si>
  <si>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</si>
  <si>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</si>
  <si>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</si>
  <si>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</si>
  <si>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</si>
  <si>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</si>
  <si>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</si>
  <si>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</si>
  <si>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</si>
  <si>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</si>
  <si>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</si>
  <si>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</si>
  <si>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</si>
  <si>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</si>
  <si>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</si>
  <si>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</si>
  <si>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</si>
  <si>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</si>
  <si>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</si>
  <si>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</si>
  <si>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</si>
  <si>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</si>
  <si>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</si>
  <si>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</si>
  <si>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</si>
  <si>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</si>
  <si>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</si>
  <si>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</si>
  <si>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</si>
  <si>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</si>
  <si>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</si>
  <si>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</si>
  <si>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</si>
  <si>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</si>
  <si>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</si>
  <si>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</si>
  <si>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</si>
  <si>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</si>
  <si>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</si>
  <si>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</si>
  <si>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</si>
  <si>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</si>
  <si>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</si>
  <si>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</si>
  <si>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</si>
  <si>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</si>
  <si>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</si>
  <si>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</si>
  <si>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</si>
  <si>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</si>
  <si>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</si>
  <si>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</si>
  <si>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</si>
  <si>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</si>
  <si>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</si>
  <si>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</si>
  <si>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</si>
  <si>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</si>
  <si>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</si>
  <si>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</si>
  <si>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</si>
  <si>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</si>
  <si>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</si>
  <si>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</si>
  <si>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</si>
  <si>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</si>
  <si>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</si>
  <si>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</si>
  <si>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</si>
  <si>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</si>
  <si>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</si>
  <si>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</si>
  <si>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</si>
  <si>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</si>
  <si>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</si>
  <si>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</si>
  <si>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</si>
  <si>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</si>
  <si>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</si>
  <si>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</si>
  <si>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</si>
  <si>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</si>
  <si>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</si>
  <si>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</si>
  <si>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</si>
  <si>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</si>
  <si>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</si>
  <si>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</si>
  <si>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</si>
  <si>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</si>
  <si>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</si>
  <si>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</si>
  <si>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</si>
  <si>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</si>
  <si>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</si>
  <si>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</si>
  <si>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</si>
  <si>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</si>
  <si>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</si>
  <si>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</si>
  <si>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</si>
  <si>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</si>
  <si>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</si>
  <si>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</si>
  <si>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</si>
  <si>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</si>
  <si>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</si>
  <si>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</si>
  <si>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</si>
  <si>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</si>
  <si>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</si>
  <si>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</si>
  <si>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</si>
  <si>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</si>
  <si>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</si>
  <si>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</si>
  <si>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</si>
  <si>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</si>
  <si>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</si>
  <si>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</si>
  <si>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</si>
  <si>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</si>
  <si>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</si>
  <si>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</si>
  <si>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</si>
  <si>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</si>
  <si>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</si>
  <si>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</si>
  <si>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</si>
  <si>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</si>
  <si>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</si>
  <si>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</si>
  <si>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</si>
  <si>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</si>
  <si>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</si>
  <si>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</si>
  <si>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</si>
  <si>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</si>
  <si>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</si>
  <si>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</si>
  <si>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</si>
  <si>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</si>
  <si>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</si>
  <si>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</si>
  <si>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</si>
  <si>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</si>
  <si>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</si>
  <si>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</si>
  <si>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</si>
  <si>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</si>
  <si>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</si>
  <si>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</si>
  <si>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</si>
  <si>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</si>
  <si>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</si>
  <si>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</si>
  <si>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</si>
  <si>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</si>
  <si>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</si>
  <si>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</si>
  <si>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</si>
  <si>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</si>
  <si>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</si>
  <si>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</si>
  <si>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</si>
  <si>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</si>
  <si>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</si>
  <si>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</si>
  <si>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</si>
  <si>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</si>
  <si>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</si>
  <si>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</si>
  <si>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</si>
  <si>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</si>
  <si>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</si>
  <si>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</si>
  <si>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</si>
  <si>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</si>
  <si>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</si>
  <si>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</si>
  <si>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</si>
  <si>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</si>
  <si>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</si>
  <si>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</si>
  <si>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</si>
  <si>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</si>
  <si>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</si>
  <si>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</si>
  <si>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</si>
  <si>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</si>
  <si>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</si>
  <si>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</si>
  <si>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</si>
  <si>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</si>
  <si>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</si>
  <si>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</si>
  <si>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</si>
  <si>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</si>
  <si>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</si>
  <si>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</si>
  <si>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</si>
  <si>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</si>
  <si>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</si>
  <si>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</si>
  <si>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</si>
  <si>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</si>
  <si>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</si>
  <si>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</si>
  <si>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</si>
  <si>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</si>
  <si>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</si>
  <si>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</si>
  <si>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</si>
  <si>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</si>
  <si>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</si>
  <si>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</si>
  <si>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</si>
  <si>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</si>
  <si>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</si>
  <si>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</si>
  <si>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</si>
  <si>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</si>
  <si>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</si>
  <si>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</si>
  <si>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</si>
  <si>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</si>
  <si>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</si>
  <si>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</si>
  <si>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</si>
  <si>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</si>
  <si>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</si>
  <si>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</si>
  <si>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</si>
  <si>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</si>
  <si>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</si>
  <si>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</si>
  <si>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</si>
  <si>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</si>
  <si>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</si>
  <si>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</si>
  <si>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</si>
  <si>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</si>
  <si>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</si>
  <si>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</si>
  <si>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</si>
  <si>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</si>
  <si>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</si>
  <si>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</si>
  <si>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</si>
  <si>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</si>
  <si>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</si>
  <si>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</si>
  <si>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</si>
  <si>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</si>
  <si>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</si>
  <si>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</si>
  <si>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</si>
  <si>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</si>
  <si>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</si>
  <si>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</si>
  <si>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</si>
  <si>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</si>
  <si>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</si>
  <si>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</si>
  <si>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</si>
  <si>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</si>
  <si>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</si>
  <si>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</si>
  <si>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</si>
  <si>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</si>
  <si>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</si>
  <si>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</si>
  <si>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</si>
  <si>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</si>
  <si>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</si>
  <si>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</si>
  <si>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</si>
  <si>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</si>
  <si>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</si>
  <si>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</si>
  <si>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</si>
  <si>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</si>
  <si>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</si>
  <si>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</si>
  <si>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</si>
  <si>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</si>
  <si>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</si>
  <si>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</si>
  <si>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</si>
  <si>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</si>
  <si>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</si>
  <si>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</si>
  <si>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</si>
  <si>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</si>
  <si>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</si>
  <si>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</si>
  <si>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</si>
  <si>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</si>
  <si>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</si>
  <si>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</si>
  <si>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</si>
  <si>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</si>
  <si>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</si>
  <si>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</si>
  <si>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</si>
  <si>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</si>
  <si>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</si>
  <si>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</si>
  <si>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</si>
  <si>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</si>
  <si>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</si>
  <si>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</si>
  <si>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</si>
  <si>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</si>
  <si>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</si>
  <si>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</si>
  <si>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</si>
  <si>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</si>
  <si>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</si>
  <si>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</si>
  <si>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</si>
  <si>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</si>
  <si>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</si>
  <si>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</si>
  <si>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</si>
  <si>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</si>
  <si>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</si>
  <si>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</si>
  <si>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</si>
  <si>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</si>
  <si>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</si>
  <si>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</si>
  <si>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</si>
  <si>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</si>
  <si>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</si>
  <si>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</si>
  <si>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</si>
  <si>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</si>
  <si>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</si>
  <si>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</si>
  <si>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</si>
  <si>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</si>
  <si>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</si>
  <si>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</si>
  <si>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</si>
  <si>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</si>
  <si>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</si>
  <si>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</si>
  <si>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</si>
  <si>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</si>
  <si>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</si>
  <si>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</si>
  <si>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</si>
  <si>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</si>
  <si>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</si>
  <si>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</si>
  <si>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</si>
  <si>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</si>
  <si>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</si>
  <si>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</si>
  <si>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</si>
  <si>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</si>
  <si>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</si>
  <si>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</si>
  <si>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</si>
  <si>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</si>
  <si>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</si>
  <si>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</si>
  <si>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</si>
  <si>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</si>
  <si>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</si>
  <si>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</si>
  <si>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</si>
  <si>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</si>
  <si>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</si>
  <si>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</si>
  <si>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</si>
  <si>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</si>
  <si>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</si>
  <si>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</si>
  <si>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</si>
  <si>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</si>
  <si>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</si>
  <si>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</si>
  <si>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</si>
  <si>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</si>
  <si>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</si>
  <si>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</si>
  <si>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</si>
  <si>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</si>
  <si>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</si>
  <si>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</si>
  <si>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</si>
  <si>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</si>
  <si>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</si>
  <si>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</si>
  <si>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</si>
  <si>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</si>
  <si>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</si>
  <si>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</si>
  <si>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</si>
  <si>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</si>
  <si>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</si>
  <si>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</si>
  <si>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</si>
  <si>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</si>
  <si>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</si>
  <si>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</si>
  <si>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</si>
  <si>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</si>
  <si>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</si>
  <si>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</si>
  <si>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</si>
  <si>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</si>
  <si>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</si>
  <si>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</si>
  <si>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</si>
  <si>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</si>
  <si>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</si>
  <si>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</si>
  <si>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</si>
  <si>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</si>
  <si>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</si>
  <si>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</si>
  <si>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</si>
  <si>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</si>
  <si>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</si>
  <si>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</si>
  <si>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</si>
  <si>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</si>
  <si>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</si>
  <si>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</si>
  <si>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</si>
  <si>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</si>
  <si>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</si>
  <si>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</si>
  <si>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</si>
  <si>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</si>
  <si>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</si>
  <si>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</si>
  <si>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</si>
  <si>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</si>
  <si>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</si>
  <si>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</si>
  <si>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</si>
  <si>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</si>
  <si>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</si>
  <si>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</si>
  <si>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</si>
  <si>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</si>
  <si>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</si>
  <si>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</si>
  <si>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</si>
  <si>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</si>
  <si>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</si>
  <si>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</si>
  <si>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</si>
  <si>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</si>
  <si>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</si>
  <si>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</si>
  <si>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</si>
  <si>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</si>
  <si>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</si>
  <si>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</si>
  <si>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</si>
  <si>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</si>
  <si>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</si>
  <si>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</si>
  <si>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</si>
  <si>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</si>
  <si>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</si>
  <si>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</si>
  <si>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</si>
  <si>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</si>
  <si>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</si>
  <si>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</si>
  <si>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</si>
  <si>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</si>
  <si>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</si>
  <si>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</si>
  <si>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</si>
  <si>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</si>
  <si>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</si>
  <si>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</si>
  <si>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</si>
  <si>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</si>
  <si>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</si>
  <si>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</si>
  <si>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</si>
  <si>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</si>
  <si>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</si>
  <si>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</si>
  <si>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</si>
  <si>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</si>
  <si>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</si>
  <si>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</si>
  <si>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</si>
  <si>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</si>
  <si>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</si>
  <si>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</si>
  <si>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</si>
  <si>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</si>
  <si>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</si>
  <si>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</si>
  <si>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</si>
  <si>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</si>
  <si>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</si>
  <si>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</si>
  <si>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</si>
  <si>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</si>
  <si>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</si>
  <si>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</si>
  <si>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</si>
  <si>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</si>
  <si>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</si>
  <si>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</si>
  <si>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</si>
  <si>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</si>
  <si>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</si>
  <si>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</si>
  <si>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</si>
  <si>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</si>
  <si>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</si>
  <si>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</si>
  <si>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</si>
  <si>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</si>
  <si>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</si>
  <si>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</si>
  <si>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</si>
  <si>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</si>
  <si>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</si>
  <si>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</si>
  <si>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</si>
  <si>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</si>
  <si>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</si>
  <si>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</si>
  <si>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</si>
  <si>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</si>
  <si>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</si>
  <si>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</si>
  <si>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</si>
  <si>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</si>
  <si>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</si>
  <si>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</si>
  <si>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</si>
  <si>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</si>
  <si>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</si>
  <si>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</si>
  <si>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</si>
  <si>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</si>
  <si>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</si>
  <si>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</si>
  <si>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</si>
  <si>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</si>
  <si>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</si>
  <si>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</si>
  <si>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</si>
  <si>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</si>
  <si>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</si>
  <si>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</si>
  <si>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</si>
  <si>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</si>
  <si>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</si>
  <si>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</si>
  <si>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</si>
  <si>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</si>
  <si>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</si>
  <si>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</si>
  <si>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</si>
  <si>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</si>
  <si>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</si>
  <si>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</si>
  <si>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</si>
  <si>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</si>
  <si>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</si>
  <si>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</si>
  <si>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</si>
  <si>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</si>
  <si>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</si>
  <si>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</si>
  <si>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</si>
  <si>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</si>
  <si>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</si>
  <si>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</si>
  <si>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</si>
  <si>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</si>
  <si>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</si>
  <si>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</si>
  <si>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</si>
  <si>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</si>
  <si>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</si>
  <si>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</si>
  <si>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</si>
  <si>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</si>
  <si>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</si>
  <si>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</si>
  <si>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</si>
  <si>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</si>
  <si>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</si>
  <si>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</si>
  <si>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</si>
  <si>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</si>
  <si>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</si>
  <si>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</si>
  <si>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</si>
  <si>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</si>
  <si>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</si>
  <si>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</si>
  <si>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</si>
  <si>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</si>
  <si>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</si>
  <si>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</si>
  <si>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</si>
  <si>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</si>
  <si>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</si>
  <si>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</si>
  <si>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</si>
  <si>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</si>
  <si>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</si>
  <si>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</si>
  <si>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</si>
  <si>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</si>
  <si>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</si>
  <si>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</si>
  <si>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</si>
  <si>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</si>
  <si>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</si>
  <si>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</si>
  <si>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</si>
  <si>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</si>
  <si>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</si>
  <si>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</si>
  <si>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</si>
  <si>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</si>
  <si>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</si>
  <si>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</si>
  <si>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</si>
  <si>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</si>
  <si>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</si>
  <si>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</si>
  <si>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</si>
  <si>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</si>
  <si>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</si>
  <si>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</si>
  <si>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</si>
  <si>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</si>
  <si>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</si>
  <si>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</si>
  <si>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</si>
  <si>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</si>
  <si>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</si>
  <si>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</si>
  <si>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</si>
  <si>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</si>
  <si>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</si>
  <si>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</si>
  <si>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</si>
  <si>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</si>
  <si>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</si>
  <si>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</si>
  <si>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</si>
  <si>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</si>
  <si>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</si>
  <si>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</si>
  <si>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</si>
  <si>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</si>
  <si>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</si>
  <si>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</si>
  <si>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</si>
  <si>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</si>
  <si>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</si>
  <si>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</si>
  <si>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</si>
  <si>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</si>
  <si>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</si>
  <si>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</si>
  <si>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</si>
  <si>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</si>
  <si>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</si>
  <si>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</si>
  <si>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</si>
  <si>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</si>
  <si>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</si>
  <si>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</si>
  <si>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</si>
  <si>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</si>
  <si>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</si>
  <si>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</si>
  <si>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</si>
  <si>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</si>
  <si>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</si>
  <si>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</si>
  <si>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</si>
  <si>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</si>
  <si>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</si>
  <si>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</si>
  <si>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</si>
  <si>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</si>
  <si>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</si>
  <si>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</si>
  <si>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</si>
  <si>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</si>
  <si>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</si>
  <si>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</si>
  <si>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</si>
  <si>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</si>
  <si>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</si>
  <si>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</si>
  <si>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</si>
  <si>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</si>
  <si>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</si>
  <si>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</si>
  <si>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</si>
  <si>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</si>
  <si>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</si>
  <si>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</si>
  <si>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</si>
  <si>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</si>
  <si>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</si>
  <si>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</si>
  <si>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</si>
  <si>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</si>
  <si>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</si>
  <si>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</si>
  <si>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</si>
  <si>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</si>
  <si>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</si>
  <si>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</si>
  <si>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</si>
  <si>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</si>
  <si>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</si>
  <si>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</si>
  <si>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</si>
  <si>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</si>
  <si>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</si>
  <si>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</si>
  <si>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</si>
  <si>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</si>
  <si>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</si>
  <si>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</si>
  <si>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</si>
  <si>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</si>
  <si>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</si>
  <si>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</si>
  <si>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</si>
  <si>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</si>
  <si>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</si>
  <si>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</si>
  <si>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</si>
  <si>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</si>
  <si>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</si>
  <si>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</si>
  <si>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</si>
  <si>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</si>
  <si>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</si>
  <si>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</si>
  <si>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</si>
  <si>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</si>
  <si>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</si>
  <si>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</si>
  <si>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</si>
  <si>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</si>
  <si>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</si>
  <si>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</si>
  <si>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</si>
  <si>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</si>
  <si>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</si>
  <si>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</si>
  <si>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</si>
  <si>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</si>
  <si>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</si>
  <si>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</si>
  <si>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</si>
  <si>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</si>
  <si>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</si>
  <si>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</si>
  <si>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</si>
  <si>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</si>
  <si>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</si>
  <si>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</si>
  <si>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</si>
  <si>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</si>
  <si>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</si>
  <si>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</si>
  <si>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</si>
  <si>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</si>
  <si>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</si>
  <si>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</si>
  <si>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</si>
  <si>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</si>
  <si>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</si>
  <si>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</si>
  <si>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</si>
  <si>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</si>
  <si>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</si>
  <si>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</si>
  <si>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</si>
  <si>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</si>
  <si>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</si>
  <si>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</si>
  <si>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</si>
  <si>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</si>
  <si>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</si>
  <si>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</si>
  <si>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</si>
  <si>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</si>
  <si>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</si>
  <si>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</si>
  <si>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</si>
  <si>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</si>
  <si>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</si>
  <si>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</si>
  <si>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</si>
  <si>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</si>
  <si>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</si>
  <si>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</si>
  <si>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</si>
  <si>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</si>
  <si>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</si>
  <si>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</si>
  <si>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</si>
  <si>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</si>
  <si>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</si>
  <si>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</si>
  <si>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</si>
  <si>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</si>
  <si>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</si>
  <si>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</si>
  <si>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</si>
  <si>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</si>
  <si>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</si>
  <si>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</si>
  <si>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</si>
  <si>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</si>
  <si>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</si>
  <si>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</si>
  <si>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</si>
  <si>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</si>
  <si>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</si>
  <si>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</si>
  <si>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</si>
  <si>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</si>
  <si>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</si>
  <si>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</si>
  <si>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</si>
  <si>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</si>
  <si>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</si>
  <si>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</si>
  <si>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</si>
  <si>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</si>
  <si>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</si>
  <si>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</si>
  <si>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</si>
  <si>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</si>
  <si>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</si>
  <si>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</si>
  <si>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</si>
  <si>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</si>
  <si>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</si>
  <si>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</si>
  <si>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</si>
  <si>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</si>
  <si>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</si>
  <si>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</si>
  <si>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</si>
  <si>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</si>
  <si>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</si>
  <si>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</si>
  <si>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</si>
  <si>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</si>
  <si>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</si>
  <si>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</si>
  <si>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</si>
  <si>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</si>
  <si>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</si>
  <si>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</si>
  <si>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</si>
  <si>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</si>
  <si>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</si>
  <si>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</si>
  <si>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</si>
  <si>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</si>
  <si>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</si>
  <si>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</si>
  <si>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</si>
  <si>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</si>
  <si>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</si>
  <si>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</si>
  <si>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</si>
  <si>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</si>
  <si>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</si>
  <si>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</si>
  <si>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</si>
  <si>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</si>
  <si>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</si>
  <si>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</si>
  <si>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</si>
  <si>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</si>
  <si>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</si>
  <si>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</si>
  <si>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</si>
  <si>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</si>
  <si>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</si>
  <si>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</si>
  <si>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</si>
  <si>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</si>
  <si>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</si>
  <si>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</si>
  <si>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</si>
  <si>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</si>
  <si>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</si>
  <si>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</si>
  <si>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</si>
  <si>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</si>
  <si>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</si>
  <si>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</si>
  <si>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</si>
  <si>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</si>
  <si>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</si>
  <si>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</si>
  <si>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</si>
  <si>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</si>
  <si>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</si>
  <si>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</si>
  <si>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</si>
  <si>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</si>
  <si>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</si>
  <si>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</si>
  <si>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</si>
  <si>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</si>
  <si>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</si>
  <si>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</si>
  <si>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</si>
  <si>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</si>
  <si>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</si>
  <si>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</si>
  <si>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</si>
  <si>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</si>
  <si>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</si>
  <si>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</si>
  <si>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</si>
  <si>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</si>
  <si>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</si>
  <si>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</si>
  <si>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</si>
  <si>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</si>
  <si>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</si>
  <si>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</si>
  <si>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</si>
  <si>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</si>
  <si>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</si>
  <si>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</si>
  <si>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</si>
  <si>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</si>
  <si>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</si>
  <si>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</si>
  <si>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</si>
  <si>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</si>
  <si>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</si>
  <si>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</si>
  <si>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</si>
  <si>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</si>
  <si>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</si>
  <si>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</si>
  <si>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</si>
  <si>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</si>
  <si>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</si>
  <si>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</si>
  <si>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</si>
  <si>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</si>
  <si>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</si>
  <si>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</si>
  <si>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</si>
  <si>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</si>
  <si>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</si>
  <si>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</si>
  <si>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</si>
  <si>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</si>
  <si>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</si>
  <si>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</si>
  <si>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</si>
  <si>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</si>
  <si>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</si>
  <si>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</si>
  <si>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</si>
  <si>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</si>
  <si>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</si>
  <si>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</si>
  <si>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</si>
  <si>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</si>
  <si>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</si>
  <si>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</si>
  <si>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</si>
  <si>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</si>
  <si>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</si>
  <si>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</si>
  <si>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</si>
  <si>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</si>
  <si>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</si>
  <si>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</si>
  <si>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</si>
  <si>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</si>
  <si>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</si>
  <si>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</si>
  <si>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</si>
  <si>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</si>
  <si>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</si>
  <si>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</si>
  <si>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</si>
  <si>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</si>
  <si>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</si>
  <si>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</si>
  <si>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</si>
  <si>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</si>
  <si>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</si>
  <si>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</si>
  <si>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</si>
  <si>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</si>
  <si>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</si>
  <si>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</si>
  <si>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</si>
  <si>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</si>
  <si>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</si>
  <si>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</si>
  <si>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</si>
  <si>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</si>
  <si>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</si>
  <si>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</si>
  <si>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</si>
  <si>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</si>
  <si>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</si>
  <si>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</si>
  <si>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</si>
  <si>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</si>
  <si>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</si>
  <si>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</si>
  <si>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</si>
  <si>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</si>
  <si>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</si>
  <si>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</si>
  <si>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</si>
  <si>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</si>
  <si>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</si>
  <si>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</si>
  <si>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</si>
  <si>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</si>
  <si>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</si>
  <si>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</si>
  <si>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</si>
  <si>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</si>
  <si>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</si>
  <si>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</si>
  <si>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</si>
  <si>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</si>
  <si>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</si>
  <si>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</si>
  <si>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</si>
  <si>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</si>
  <si>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</si>
  <si>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</si>
  <si>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</si>
  <si>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</si>
  <si>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</si>
  <si>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</si>
  <si>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</si>
  <si>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</si>
  <si>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</si>
  <si>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</si>
  <si>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</si>
  <si>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</si>
  <si>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</si>
  <si>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</si>
  <si>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</si>
  <si>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</si>
  <si>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</si>
  <si>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</si>
  <si>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</si>
  <si>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</si>
  <si>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</si>
  <si>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</si>
  <si>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</si>
  <si>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</si>
  <si>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</si>
  <si>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</si>
  <si>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</si>
  <si>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</si>
  <si>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</si>
  <si>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</si>
  <si>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</si>
  <si>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</si>
  <si>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</si>
  <si>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</si>
  <si>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</si>
  <si>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</si>
  <si>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</si>
  <si>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</si>
  <si>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</si>
  <si>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</si>
  <si>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</si>
  <si>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</si>
  <si>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</si>
  <si>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</si>
  <si>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</si>
  <si>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</si>
  <si>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</si>
  <si>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</si>
  <si>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</si>
  <si>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</si>
  <si>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</si>
  <si>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</si>
  <si>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</si>
  <si>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</si>
  <si>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</si>
  <si>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</si>
  <si>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</si>
  <si>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</si>
  <si>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</si>
  <si>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</si>
  <si>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</si>
  <si>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</si>
  <si>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</si>
  <si>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</si>
  <si>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</si>
  <si>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</si>
  <si>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</si>
  <si>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</si>
  <si>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</si>
  <si>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</si>
  <si>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</si>
  <si>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</si>
  <si>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</si>
  <si>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</si>
  <si>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</si>
  <si>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</si>
  <si>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</si>
  <si>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</si>
  <si>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</si>
  <si>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</si>
  <si>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</si>
  <si>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</si>
  <si>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</si>
  <si>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</si>
  <si>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</si>
  <si>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</si>
  <si>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</si>
  <si>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</si>
  <si>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</si>
  <si>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</si>
  <si>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</si>
  <si>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</si>
  <si>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</si>
  <si>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</si>
  <si>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</si>
  <si>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</si>
  <si>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</si>
  <si>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</si>
  <si>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</si>
  <si>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</si>
  <si>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</si>
  <si>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</si>
  <si>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</si>
  <si>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</si>
  <si>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</si>
  <si>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</si>
  <si>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</si>
  <si>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</si>
  <si>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</si>
  <si>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</si>
  <si>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</si>
  <si>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</si>
  <si>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</si>
  <si>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</si>
  <si>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</si>
  <si>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</si>
  <si>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</si>
  <si>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</si>
  <si>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</si>
  <si>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</si>
  <si>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</si>
  <si>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</si>
  <si>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</si>
  <si>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</si>
  <si>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</si>
  <si>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</si>
  <si>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</si>
  <si>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</si>
  <si>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</si>
  <si>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</si>
  <si>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</si>
  <si>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</si>
  <si>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</si>
  <si>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</si>
  <si>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</si>
  <si>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</si>
  <si>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</si>
  <si>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</si>
  <si>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</si>
  <si>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</si>
  <si>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</si>
  <si>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</si>
  <si>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</si>
  <si>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</si>
  <si>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</si>
  <si>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</si>
  <si>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</si>
  <si>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</si>
  <si>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</si>
  <si>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</si>
  <si>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</si>
  <si>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</si>
  <si>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</si>
  <si>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</si>
  <si>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</si>
  <si>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</si>
  <si>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</si>
  <si>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</si>
  <si>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</si>
  <si>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</si>
  <si>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</si>
  <si>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</si>
  <si>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</si>
  <si>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</si>
  <si>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</si>
  <si>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</si>
  <si>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</si>
  <si>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</si>
  <si>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</si>
  <si>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</si>
  <si>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</si>
  <si>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</si>
  <si>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</si>
  <si>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</si>
  <si>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</si>
  <si>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</si>
  <si>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</si>
  <si>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</si>
  <si>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</si>
  <si>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</si>
  <si>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</si>
  <si>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</si>
  <si>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</si>
  <si>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</si>
  <si>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</si>
  <si>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</si>
  <si>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</si>
  <si>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</si>
  <si>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</si>
  <si>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</si>
  <si>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</si>
  <si>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</si>
  <si>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</si>
  <si>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</si>
  <si>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</si>
  <si>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</si>
  <si>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</si>
  <si>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</si>
  <si>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</si>
  <si>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</si>
  <si>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</si>
  <si>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</si>
  <si>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</si>
  <si>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</si>
  <si>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</si>
  <si>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</si>
  <si>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</si>
  <si>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</si>
  <si>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</si>
  <si>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</si>
  <si>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</si>
  <si>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</si>
  <si>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</si>
  <si>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</si>
  <si>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</si>
  <si>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</si>
  <si>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</si>
  <si>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</si>
  <si>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</si>
  <si>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</si>
  <si>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</si>
  <si>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</si>
  <si>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</si>
  <si>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</si>
  <si>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</si>
  <si>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</si>
  <si>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</si>
  <si>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</si>
  <si>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</si>
  <si>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</si>
  <si>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</si>
  <si>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</si>
  <si>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</si>
  <si>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</si>
  <si>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</si>
  <si>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</si>
  <si>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</si>
  <si>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</si>
  <si>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</si>
  <si>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</si>
  <si>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</si>
  <si>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</si>
  <si>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</si>
  <si>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</si>
  <si>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</si>
  <si>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</si>
  <si>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</si>
  <si>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</si>
  <si>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</si>
  <si>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</si>
  <si>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</si>
  <si>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</si>
  <si>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</si>
  <si>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</si>
  <si>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</si>
  <si>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</si>
  <si>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</si>
  <si>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</si>
  <si>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</si>
  <si>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</si>
  <si>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</si>
  <si>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</si>
  <si>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</si>
  <si>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</si>
  <si>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</si>
  <si>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</si>
  <si>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</si>
  <si>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</si>
  <si>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</si>
  <si>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</si>
  <si>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</si>
  <si>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</si>
  <si>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</si>
  <si>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</si>
  <si>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</si>
  <si>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</si>
  <si>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</si>
  <si>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</si>
  <si>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</si>
  <si>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</si>
  <si>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</si>
  <si>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</si>
  <si>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</si>
  <si>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</si>
  <si>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</si>
  <si>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</si>
  <si>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</si>
  <si>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</si>
  <si>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</si>
  <si>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</si>
  <si>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</si>
  <si>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</si>
  <si>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</si>
  <si>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</si>
  <si>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</si>
  <si>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</si>
  <si>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</si>
  <si>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</si>
  <si>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</si>
  <si>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</si>
  <si>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</si>
  <si>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</si>
  <si>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</si>
  <si>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</si>
  <si>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</si>
  <si>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</si>
  <si>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</si>
  <si>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</si>
  <si>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</si>
  <si>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</si>
  <si>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</si>
  <si>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</si>
  <si>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</si>
  <si>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</si>
  <si>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</si>
  <si>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</si>
  <si>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</si>
  <si>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</si>
  <si>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</si>
  <si>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</si>
  <si>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</si>
  <si>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</si>
  <si>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</si>
  <si>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</si>
  <si>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</si>
  <si>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</si>
  <si>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</si>
  <si>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</si>
  <si>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</si>
  <si>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</si>
  <si>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</si>
  <si>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</si>
  <si>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</si>
  <si>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</si>
  <si>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</si>
  <si>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</si>
  <si>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</si>
  <si>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</si>
  <si>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</si>
  <si>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</si>
  <si>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</si>
  <si>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</si>
  <si>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</si>
  <si>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</si>
  <si>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</si>
  <si>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</si>
  <si>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</si>
  <si>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</si>
  <si>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</si>
  <si>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</si>
  <si>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</si>
  <si>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</si>
  <si>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</si>
  <si>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</si>
  <si>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</si>
  <si>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</si>
  <si>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</si>
  <si>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</si>
  <si>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</si>
  <si>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</si>
  <si>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</si>
  <si>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</si>
  <si>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</si>
  <si>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</si>
  <si>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</si>
  <si>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</si>
  <si>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</si>
  <si>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</si>
  <si>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</si>
  <si>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</si>
  <si>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</si>
  <si>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</si>
  <si>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</si>
  <si>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</si>
  <si>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</si>
  <si>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</si>
  <si>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</si>
  <si>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</si>
  <si>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</si>
  <si>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</si>
  <si>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</si>
  <si>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</si>
  <si>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</si>
  <si>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</si>
  <si>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</si>
  <si>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</si>
  <si>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</si>
  <si>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</si>
  <si>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</si>
  <si>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</si>
  <si>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</si>
  <si>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</si>
  <si>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</si>
  <si>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</si>
  <si>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</si>
  <si>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</si>
  <si>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</si>
  <si>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</si>
  <si>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</si>
  <si>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</si>
  <si>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</si>
  <si>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</si>
  <si>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</si>
  <si>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</si>
  <si>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</si>
  <si>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</si>
  <si>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</si>
  <si>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</si>
  <si>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</si>
  <si>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</si>
  <si>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</si>
  <si>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</si>
  <si>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</si>
  <si>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</si>
  <si>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</si>
  <si>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</si>
  <si>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</si>
  <si>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</si>
  <si>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</si>
  <si>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</si>
  <si>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</si>
  <si>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</si>
  <si>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</si>
  <si>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</si>
  <si>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</si>
  <si>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</si>
  <si>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</si>
  <si>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</si>
  <si>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</si>
  <si>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</si>
  <si>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</si>
  <si>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</si>
  <si>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</si>
  <si>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</si>
  <si>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</si>
  <si>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</si>
  <si>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</si>
  <si>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</si>
  <si>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</si>
  <si>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</si>
  <si>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</si>
  <si>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</si>
  <si>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</si>
  <si>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</si>
  <si>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</si>
  <si>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</si>
  <si>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</si>
  <si>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</si>
  <si>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</si>
  <si>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</si>
  <si>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</si>
  <si>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</si>
  <si>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</si>
  <si>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</si>
  <si>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</si>
  <si>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</si>
  <si>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</si>
  <si>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</si>
  <si>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</si>
  <si>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</si>
  <si>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</si>
  <si>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</si>
  <si>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</si>
  <si>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</si>
  <si>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</si>
  <si>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</si>
  <si>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</si>
  <si>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</si>
  <si>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</si>
  <si>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</si>
  <si>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</si>
  <si>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</si>
  <si>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</si>
  <si>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</si>
  <si>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</si>
  <si>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</si>
  <si>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</si>
  <si>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</si>
  <si>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</si>
  <si>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</si>
  <si>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</si>
  <si>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</si>
  <si>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</si>
  <si>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</si>
  <si>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</si>
  <si>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</si>
  <si>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</si>
  <si>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</si>
  <si>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</si>
  <si>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</si>
  <si>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</si>
  <si>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</si>
  <si>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</si>
  <si>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</si>
  <si>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</si>
  <si>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</si>
  <si>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</si>
  <si>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</si>
  <si>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</si>
  <si>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</si>
  <si>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</si>
  <si>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</si>
  <si>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</si>
  <si>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</si>
  <si>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</si>
  <si>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</si>
  <si>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</si>
  <si>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</si>
  <si>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</si>
  <si>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</si>
  <si>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</si>
  <si>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</si>
  <si>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</si>
  <si>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</si>
  <si>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</si>
  <si>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</si>
  <si>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</si>
  <si>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</si>
  <si>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</si>
  <si>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</si>
  <si>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</si>
  <si>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</si>
  <si>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</si>
  <si>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</si>
  <si>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</si>
  <si>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</si>
  <si>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</si>
  <si>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</si>
  <si>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</si>
  <si>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</si>
  <si>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</si>
  <si>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</si>
  <si>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</si>
  <si>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</si>
  <si>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</si>
  <si>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</si>
  <si>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</si>
  <si>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</si>
  <si>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</si>
  <si>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</si>
  <si>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</si>
  <si>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</si>
  <si>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</si>
  <si>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</si>
  <si>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</si>
  <si>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</si>
  <si>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</si>
  <si>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</si>
  <si>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</si>
  <si>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</si>
  <si>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</si>
  <si>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</si>
  <si>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</si>
  <si>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</si>
  <si>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</si>
  <si>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</si>
  <si>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</si>
  <si>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</si>
  <si>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</si>
  <si>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</si>
  <si>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</si>
  <si>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</si>
  <si>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</si>
  <si>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</si>
  <si>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</si>
  <si>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</si>
  <si>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</si>
  <si>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</si>
  <si>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</si>
  <si>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</si>
  <si>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</si>
  <si>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</si>
  <si>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</si>
  <si>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</si>
  <si>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</si>
  <si>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</si>
  <si>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</si>
  <si>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</si>
  <si>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</si>
  <si>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</si>
  <si>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</si>
  <si>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</si>
  <si>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</si>
  <si>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</si>
  <si>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</si>
  <si>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</si>
  <si>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</si>
  <si>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</si>
  <si>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</si>
  <si>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</si>
  <si>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</si>
  <si>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</si>
  <si>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</si>
  <si>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</si>
  <si>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</si>
  <si>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</si>
  <si>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</si>
  <si>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</si>
  <si>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</si>
  <si>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</si>
  <si>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</si>
  <si>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</si>
  <si>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</si>
  <si>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</si>
  <si>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</si>
  <si>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</si>
  <si>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</si>
  <si>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</si>
  <si>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</si>
  <si>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</si>
  <si>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</si>
  <si>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</si>
  <si>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</si>
  <si>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</si>
  <si>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</si>
  <si>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</si>
  <si>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</si>
  <si>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</si>
  <si>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</si>
  <si>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</si>
  <si>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</si>
  <si>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</si>
  <si>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</si>
  <si>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</si>
  <si>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</si>
  <si>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</si>
  <si>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</si>
  <si>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</si>
  <si>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</si>
  <si>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</si>
  <si>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</si>
  <si>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</si>
  <si>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</si>
  <si>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</si>
  <si>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</si>
  <si>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</si>
  <si>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</si>
  <si>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</si>
  <si>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</si>
  <si>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</si>
  <si>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</si>
  <si>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</si>
  <si>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</si>
  <si>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</si>
  <si>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</si>
  <si>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</si>
  <si>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</si>
  <si>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</si>
  <si>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</si>
  <si>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</si>
  <si>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</si>
  <si>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</si>
  <si>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</si>
  <si>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</si>
  <si>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</si>
  <si>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</si>
  <si>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</si>
  <si>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</si>
  <si>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</si>
  <si>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</si>
  <si>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</si>
  <si>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</si>
  <si>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</si>
  <si>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</si>
  <si>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</si>
  <si>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</si>
  <si>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</si>
  <si>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</si>
  <si>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</si>
  <si>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</si>
  <si>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</si>
  <si>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</si>
  <si>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</si>
  <si>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</si>
  <si>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</si>
  <si>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</si>
  <si>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</si>
  <si>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</si>
  <si>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</si>
  <si>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</si>
  <si>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</si>
  <si>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</si>
  <si>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</si>
  <si>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</si>
  <si>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</si>
  <si>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</si>
  <si>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</si>
  <si>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</si>
  <si>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</si>
  <si>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</si>
  <si>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</si>
  <si>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</si>
  <si>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</si>
  <si>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</si>
  <si>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</si>
  <si>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</si>
  <si>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</si>
  <si>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</si>
  <si>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</si>
  <si>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</si>
  <si>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</si>
  <si>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</si>
  <si>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</si>
  <si>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</si>
  <si>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</si>
  <si>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</si>
  <si>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</si>
  <si>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</si>
  <si>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</si>
  <si>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</si>
  <si>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</si>
  <si>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</si>
  <si>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</si>
  <si>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</si>
  <si>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</si>
  <si>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</si>
  <si>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</si>
  <si>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</si>
  <si>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</si>
  <si>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</si>
  <si>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</si>
  <si>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</si>
  <si>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</si>
  <si>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</si>
  <si>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</si>
  <si>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</si>
  <si>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</si>
  <si>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</si>
  <si>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</si>
  <si>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</si>
  <si>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</si>
  <si>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</si>
  <si>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</si>
  <si>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</si>
  <si>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</si>
  <si>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</si>
  <si>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</si>
  <si>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</si>
  <si>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</si>
  <si>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</si>
  <si>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</si>
  <si>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</si>
  <si>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</si>
  <si>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</si>
  <si>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</si>
  <si>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</si>
  <si>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</si>
  <si>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</si>
  <si>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</si>
  <si>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</si>
  <si>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</si>
  <si>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</si>
  <si>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</si>
  <si>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</si>
  <si>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</si>
  <si>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</si>
  <si>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</si>
  <si>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</si>
  <si>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</si>
  <si>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</si>
  <si>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</si>
  <si>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</si>
  <si>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</si>
  <si>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</si>
  <si>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</si>
  <si>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</si>
  <si>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</si>
  <si>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</si>
  <si>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</si>
  <si>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</si>
  <si>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</si>
  <si>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</si>
  <si>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</si>
  <si>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</si>
  <si>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</si>
  <si>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</si>
  <si>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</si>
  <si>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</si>
  <si>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</si>
  <si>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</si>
  <si>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</si>
  <si>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</si>
  <si>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</si>
  <si>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</si>
  <si>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</si>
  <si>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</si>
  <si>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</si>
  <si>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</si>
  <si>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</si>
  <si>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</si>
  <si>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</si>
  <si>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</si>
  <si>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</si>
  <si>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</si>
  <si>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</si>
  <si>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</si>
  <si>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</si>
  <si>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</si>
  <si>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</si>
  <si>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</si>
  <si>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</si>
  <si>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</si>
  <si>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</si>
  <si>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</si>
  <si>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</si>
  <si>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</si>
  <si>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</si>
  <si>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</si>
  <si>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</si>
  <si>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</si>
  <si>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</si>
  <si>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</si>
  <si>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</si>
  <si>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</si>
  <si>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</si>
  <si>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</si>
  <si>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</si>
  <si>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</si>
  <si>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</si>
  <si>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</si>
  <si>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</si>
  <si>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</si>
  <si>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</si>
  <si>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</si>
  <si>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</si>
  <si>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</si>
  <si>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</si>
  <si>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</si>
  <si>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</si>
  <si>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</si>
  <si>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</si>
  <si>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</si>
  <si>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</si>
  <si>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</si>
  <si>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</si>
  <si>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</si>
  <si>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</si>
  <si>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</si>
  <si>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</si>
  <si>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</si>
  <si>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</si>
  <si>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</si>
  <si>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</si>
  <si>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</si>
  <si>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</si>
  <si>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</si>
  <si>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</si>
  <si>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</si>
  <si>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</si>
  <si>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</si>
  <si>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</si>
  <si>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</si>
  <si>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</si>
  <si>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</si>
  <si>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</si>
  <si>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</si>
  <si>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</si>
  <si>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</si>
  <si>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</si>
  <si>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</si>
  <si>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</si>
  <si>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</si>
  <si>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</si>
  <si>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</si>
  <si>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</si>
  <si>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</si>
  <si>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</si>
  <si>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</si>
  <si>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</si>
  <si>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</si>
  <si>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</si>
  <si>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</si>
  <si>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</si>
  <si>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</si>
  <si>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</si>
  <si>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</si>
  <si>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</si>
  <si>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</si>
  <si>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</si>
  <si>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</si>
  <si>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</si>
  <si>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</si>
  <si>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</si>
  <si>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</si>
  <si>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</si>
  <si>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</si>
  <si>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</si>
  <si>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</si>
  <si>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</si>
  <si>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</si>
  <si>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</si>
  <si>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</si>
  <si>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</si>
  <si>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</si>
  <si>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</si>
  <si>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</si>
  <si>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</si>
  <si>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</si>
  <si>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</si>
  <si>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</si>
  <si>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</si>
  <si>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</si>
  <si>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</si>
  <si>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</si>
  <si>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</si>
  <si>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</si>
  <si>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</si>
  <si>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</si>
  <si>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</si>
  <si>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</si>
  <si>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</si>
  <si>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</si>
  <si>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</si>
  <si>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</si>
  <si>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</si>
  <si>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</si>
  <si>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</si>
  <si>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</si>
  <si>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</si>
  <si>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</si>
  <si>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</si>
  <si>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</si>
  <si>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</si>
  <si>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</si>
  <si>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</si>
  <si>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</si>
  <si>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</si>
  <si>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</si>
  <si>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</si>
  <si>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</si>
  <si>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</si>
  <si>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</si>
  <si>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</si>
  <si>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</si>
  <si>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</si>
  <si>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</si>
  <si>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</si>
  <si>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</si>
  <si>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</si>
  <si>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</si>
  <si>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</si>
  <si>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</si>
  <si>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</si>
  <si>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</si>
  <si>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</si>
  <si>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</si>
  <si>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</si>
  <si>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</si>
  <si>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</si>
  <si>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</si>
  <si>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</si>
  <si>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</si>
  <si>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</si>
  <si>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</si>
  <si>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</si>
  <si>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</si>
  <si>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</si>
  <si>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</si>
  <si>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</si>
  <si>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</si>
  <si>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</si>
  <si>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</si>
  <si>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</si>
  <si>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</si>
  <si>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</si>
  <si>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</si>
  <si>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</si>
  <si>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</si>
  <si>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</si>
  <si>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</si>
  <si>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</si>
  <si>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</si>
  <si>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</si>
  <si>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</si>
  <si>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</si>
  <si>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</si>
  <si>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</si>
  <si>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</si>
  <si>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</si>
  <si>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</si>
  <si>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</si>
  <si>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</si>
  <si>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</si>
  <si>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</si>
  <si>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</si>
  <si>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</si>
  <si>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</si>
  <si>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</si>
  <si>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</si>
  <si>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</si>
  <si>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</si>
  <si>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</si>
  <si>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</si>
  <si>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</si>
  <si>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</si>
  <si>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</si>
  <si>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</si>
  <si>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</si>
  <si>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</si>
  <si>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</si>
  <si>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</si>
  <si>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</si>
  <si>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</si>
  <si>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</si>
  <si>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</si>
  <si>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</si>
  <si>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</si>
  <si>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</si>
  <si>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</si>
  <si>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</si>
  <si>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</si>
  <si>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</si>
  <si>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</si>
  <si>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</si>
  <si>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</si>
  <si>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</si>
  <si>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</si>
  <si>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</si>
  <si>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</si>
  <si>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</si>
  <si>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</si>
  <si>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</si>
  <si>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</si>
  <si>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</si>
  <si>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</si>
  <si>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</si>
  <si>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</si>
  <si>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</si>
  <si>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</si>
  <si>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</si>
  <si>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</si>
  <si>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</si>
  <si>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</si>
  <si>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</si>
  <si>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</si>
  <si>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</si>
  <si>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</si>
  <si>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</si>
  <si>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</si>
  <si>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</si>
  <si>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</si>
  <si>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</si>
  <si>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</si>
  <si>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</si>
  <si>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</si>
  <si>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</si>
  <si>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</si>
  <si>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</si>
  <si>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</si>
  <si>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</si>
  <si>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</si>
  <si>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</si>
  <si>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</si>
  <si>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</si>
  <si>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</si>
  <si>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</si>
  <si>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</si>
  <si>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</si>
  <si>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</si>
  <si>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</si>
  <si>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</si>
  <si>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</si>
  <si>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</si>
  <si>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</si>
  <si>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</si>
  <si>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</si>
  <si>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</si>
  <si>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</si>
  <si>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</si>
  <si>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</si>
  <si>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</si>
  <si>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</si>
  <si>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</si>
  <si>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</si>
  <si>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</si>
  <si>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</si>
  <si>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</si>
  <si>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</si>
  <si>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</si>
  <si>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</si>
  <si>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</si>
  <si>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</si>
  <si>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</si>
  <si>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</si>
  <si>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</si>
  <si>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</si>
  <si>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</si>
  <si>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</si>
  <si>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</si>
  <si>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</si>
  <si>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</si>
  <si>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</si>
  <si>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</si>
  <si>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</si>
  <si>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</si>
  <si>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</si>
  <si>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</si>
  <si>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</si>
  <si>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</si>
  <si>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</si>
  <si>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</si>
  <si>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</si>
  <si>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</si>
  <si>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</si>
  <si>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</si>
  <si>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</si>
  <si>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</si>
  <si>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</si>
  <si>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</si>
  <si>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</si>
  <si>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</si>
  <si>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</si>
  <si>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</si>
  <si>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</si>
  <si>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</si>
  <si>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</si>
  <si>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</si>
  <si>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</si>
  <si>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</si>
  <si>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</si>
  <si>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</si>
  <si>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</si>
  <si>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</si>
  <si>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</si>
  <si>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</si>
  <si>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</si>
  <si>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</si>
  <si>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</si>
  <si>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</si>
  <si>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</si>
  <si>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</si>
  <si>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</si>
  <si>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</si>
  <si>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</si>
  <si>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</si>
  <si>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</si>
  <si>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</si>
  <si>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</si>
  <si>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</si>
  <si>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</si>
  <si>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</si>
  <si>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</si>
  <si>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</si>
  <si>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</si>
  <si>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</si>
  <si>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</si>
  <si>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</si>
  <si>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</si>
  <si>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</si>
  <si>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</si>
  <si>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</si>
  <si>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</si>
  <si>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</si>
  <si>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</si>
  <si>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</si>
  <si>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</si>
  <si>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</si>
  <si>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</si>
  <si>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</si>
  <si>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</si>
  <si>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</si>
  <si>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</si>
  <si>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</si>
  <si>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</si>
  <si>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</si>
  <si>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</si>
  <si>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</si>
  <si>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</si>
  <si>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</si>
  <si>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</si>
  <si>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</si>
  <si>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</si>
  <si>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</si>
  <si>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</si>
  <si>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</si>
  <si>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</si>
  <si>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</si>
  <si>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</si>
  <si>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</si>
  <si>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</si>
  <si>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</si>
  <si>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</si>
  <si>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</si>
  <si>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</si>
  <si>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</si>
  <si>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</si>
  <si>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</si>
  <si>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</si>
  <si>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</si>
  <si>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</si>
  <si>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</si>
  <si>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</si>
  <si>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</si>
  <si>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</si>
  <si>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</si>
  <si>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</si>
  <si>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</si>
  <si>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</si>
  <si>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</si>
  <si>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</si>
  <si>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</si>
  <si>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</si>
  <si>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</si>
  <si>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</si>
  <si>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</si>
  <si>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</si>
  <si>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</si>
  <si>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</si>
  <si>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</si>
  <si>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</si>
  <si>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</si>
  <si>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</si>
  <si>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</si>
  <si>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</si>
  <si>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</si>
  <si>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</si>
  <si>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</si>
  <si>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</si>
  <si>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</si>
  <si>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</si>
  <si>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</si>
  <si>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</si>
  <si>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</si>
  <si>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</si>
  <si>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</si>
  <si>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</si>
  <si>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</si>
  <si>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</si>
  <si>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</si>
  <si>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</si>
  <si>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</si>
  <si>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</si>
  <si>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</si>
  <si>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</si>
  <si>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</si>
  <si>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</si>
  <si>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</si>
  <si>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</si>
  <si>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</si>
  <si>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</si>
  <si>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</si>
  <si>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</si>
  <si>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</si>
  <si>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</si>
  <si>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</si>
  <si>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</si>
  <si>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</si>
  <si>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</si>
  <si>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</si>
  <si>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</si>
  <si>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</si>
  <si>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</si>
  <si>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</si>
  <si>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</si>
  <si>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</si>
  <si>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</si>
  <si>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</si>
  <si>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</si>
  <si>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</si>
  <si>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</si>
  <si>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</si>
  <si>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</si>
  <si>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</si>
  <si>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</si>
  <si>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</si>
  <si>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</si>
  <si>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</si>
  <si>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</si>
  <si>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</si>
  <si>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</si>
  <si>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</si>
  <si>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</si>
  <si>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</si>
  <si>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</si>
  <si>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</si>
  <si>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</si>
  <si>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</si>
  <si>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</si>
  <si>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</si>
  <si>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</si>
  <si>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</si>
  <si>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</si>
  <si>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</si>
  <si>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</si>
  <si>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</si>
  <si>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</si>
  <si>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</si>
  <si>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</si>
  <si>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</si>
  <si>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</si>
  <si>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</si>
  <si>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</si>
  <si>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</si>
  <si>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</si>
  <si>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</si>
  <si>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</si>
  <si>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</si>
  <si>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</si>
  <si>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</si>
  <si>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</si>
  <si>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</si>
  <si>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</si>
  <si>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</si>
  <si>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</si>
  <si>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</si>
  <si>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</si>
  <si>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</si>
  <si>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</si>
  <si>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</si>
  <si>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</si>
  <si>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</si>
  <si>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</si>
  <si>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</si>
  <si>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</si>
  <si>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</si>
  <si>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</si>
  <si>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</si>
  <si>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</si>
  <si>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</si>
  <si>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</si>
  <si>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</si>
  <si>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</si>
  <si>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</si>
  <si>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</si>
  <si>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</si>
  <si>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</si>
  <si>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</si>
  <si>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</si>
  <si>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</si>
  <si>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</si>
  <si>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</si>
  <si>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</si>
  <si>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</si>
  <si>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</si>
  <si>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</si>
  <si>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</si>
  <si>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</si>
  <si>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</si>
  <si>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</si>
  <si>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</si>
  <si>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</si>
  <si>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</si>
  <si>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</si>
  <si>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</si>
  <si>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</si>
  <si>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</si>
  <si>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</si>
  <si>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</si>
  <si>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</si>
  <si>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</si>
  <si>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</si>
  <si>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</si>
  <si>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</si>
  <si>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</si>
  <si>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</si>
  <si>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</si>
  <si>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</si>
  <si>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</si>
  <si>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</si>
  <si>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</si>
  <si>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</si>
  <si>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</si>
  <si>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</si>
  <si>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</si>
  <si>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</si>
  <si>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</si>
  <si>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</si>
  <si>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</si>
  <si>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</si>
  <si>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</si>
  <si>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</si>
  <si>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</si>
  <si>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</si>
  <si>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</si>
  <si>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</si>
  <si>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</si>
  <si>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</si>
  <si>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</si>
  <si>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</si>
  <si>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</si>
  <si>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</si>
  <si>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</si>
  <si>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</si>
  <si>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</si>
  <si>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</si>
  <si>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</si>
  <si>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</si>
  <si>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</si>
  <si>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</si>
  <si>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</si>
  <si>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</si>
  <si>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</si>
  <si>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</si>
  <si>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</si>
  <si>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</si>
  <si>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</si>
  <si>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</si>
  <si>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</si>
  <si>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</si>
  <si>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</si>
  <si>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</si>
  <si>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</si>
  <si>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</si>
  <si>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</si>
  <si>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</si>
  <si>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</si>
  <si>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</si>
  <si>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</si>
  <si>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</si>
  <si>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</si>
  <si>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</si>
  <si>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</si>
  <si>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</si>
  <si>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</si>
  <si>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</si>
  <si>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</si>
  <si>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</si>
  <si>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</si>
  <si>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</si>
  <si>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</si>
  <si>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</si>
  <si>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</si>
  <si>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</si>
  <si>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</si>
  <si>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</si>
  <si>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</si>
  <si>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</si>
  <si>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</si>
  <si>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</si>
  <si>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</si>
  <si>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</si>
  <si>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</si>
  <si>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</si>
  <si>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</si>
  <si>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</si>
  <si>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</si>
  <si>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</si>
  <si>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</si>
  <si>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</si>
  <si>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</si>
  <si>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</si>
  <si>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</si>
  <si>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</si>
  <si>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</si>
  <si>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</si>
  <si>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</si>
  <si>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</si>
  <si>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</si>
  <si>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</si>
  <si>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</si>
  <si>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</si>
  <si>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</si>
  <si>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</si>
  <si>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</si>
  <si>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</si>
  <si>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</si>
  <si>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</si>
  <si>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</si>
  <si>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</si>
  <si>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</si>
  <si>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</si>
  <si>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</si>
  <si>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</si>
  <si>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</si>
  <si>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</si>
  <si>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</si>
  <si>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</si>
  <si>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</si>
  <si>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</si>
  <si>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</si>
  <si>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</si>
  <si>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</si>
  <si>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</si>
  <si>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</si>
  <si>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</si>
  <si>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</si>
  <si>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</si>
  <si>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</si>
  <si>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</si>
  <si>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</si>
  <si>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</si>
  <si>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</si>
  <si>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</si>
  <si>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</si>
  <si>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</si>
  <si>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</si>
  <si>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</si>
  <si>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</si>
  <si>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</si>
  <si>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</si>
  <si>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</si>
  <si>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</si>
  <si>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</si>
  <si>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</si>
  <si>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</si>
  <si>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</si>
  <si>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</si>
  <si>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</si>
  <si>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</si>
  <si>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</si>
  <si>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</si>
  <si>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</si>
  <si>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</si>
  <si>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</si>
  <si>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</si>
  <si>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</si>
  <si>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</si>
  <si>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</si>
  <si>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</si>
  <si>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</si>
  <si>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</si>
  <si>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</si>
  <si>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</si>
  <si>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</si>
  <si>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</si>
  <si>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</si>
  <si>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</si>
  <si>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</si>
  <si>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</si>
  <si>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</si>
  <si>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</si>
  <si>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</si>
  <si>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</si>
  <si>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</si>
  <si>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</si>
  <si>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</si>
  <si>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</si>
  <si>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</si>
  <si>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</si>
  <si>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</si>
  <si>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</si>
  <si>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</si>
  <si>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</si>
  <si>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</si>
  <si>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</si>
  <si>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</si>
  <si>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</si>
  <si>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</si>
  <si>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</si>
  <si>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</si>
  <si>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</si>
  <si>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</si>
  <si>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</si>
  <si>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</si>
  <si>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</si>
  <si>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</si>
  <si>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</si>
  <si>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</si>
  <si>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</si>
  <si>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</si>
  <si>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</si>
  <si>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</si>
  <si>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</si>
  <si>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</si>
  <si>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</si>
  <si>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</si>
  <si>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</si>
  <si>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</si>
  <si>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</si>
  <si>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</si>
  <si>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</si>
  <si>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</si>
  <si>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</si>
  <si>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</si>
  <si>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</si>
  <si>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</si>
  <si>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</si>
  <si>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</si>
  <si>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</si>
  <si>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</si>
  <si>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</si>
  <si>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</si>
  <si>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</si>
  <si>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</si>
  <si>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</si>
  <si>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</si>
  <si>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</si>
  <si>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</si>
  <si>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</si>
  <si>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</si>
  <si>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</si>
  <si>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</si>
  <si>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</si>
  <si>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</si>
  <si>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</si>
  <si>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</si>
  <si>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</si>
  <si>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</si>
  <si>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</si>
  <si>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</si>
  <si>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</si>
  <si>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</si>
  <si>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</si>
  <si>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</si>
  <si>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</si>
  <si>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</si>
  <si>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</si>
  <si>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</si>
  <si>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</si>
  <si>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</si>
  <si>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</si>
  <si>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</si>
  <si>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</si>
  <si>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</si>
  <si>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</si>
  <si>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</si>
  <si>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</si>
  <si>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</si>
  <si>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</si>
  <si>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</si>
  <si>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</si>
  <si>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</si>
  <si>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</si>
  <si>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</si>
  <si>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</si>
  <si>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</si>
  <si>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</si>
  <si>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</si>
  <si>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</si>
  <si>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</si>
  <si>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</si>
  <si>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</si>
  <si>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</si>
  <si>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</si>
  <si>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</si>
  <si>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</si>
  <si>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</si>
  <si>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</si>
  <si>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</si>
  <si>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</si>
  <si>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</si>
  <si>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</si>
  <si>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</si>
  <si>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</si>
  <si>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</si>
  <si>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</si>
  <si>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</si>
  <si>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</si>
  <si>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</si>
  <si>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</si>
  <si>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</si>
  <si>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</si>
  <si>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</si>
  <si>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</si>
  <si>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</si>
  <si>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</si>
  <si>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</si>
  <si>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</si>
  <si>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</si>
  <si>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</si>
  <si>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</si>
  <si>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</si>
  <si>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</si>
  <si>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</si>
  <si>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</si>
  <si>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</si>
  <si>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</si>
  <si>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</si>
  <si>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</si>
  <si>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</si>
  <si>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</si>
  <si>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</si>
  <si>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</si>
  <si>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</si>
  <si>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</si>
  <si>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</si>
  <si>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</si>
  <si>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</si>
  <si>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</si>
  <si>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</si>
  <si>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</si>
  <si>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</si>
  <si>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</si>
  <si>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</si>
  <si>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</si>
  <si>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</si>
  <si>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</si>
  <si>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</si>
  <si>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</si>
  <si>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</si>
  <si>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</si>
  <si>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</si>
  <si>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</si>
  <si>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</si>
  <si>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</si>
  <si>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</si>
  <si>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</si>
  <si>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</si>
  <si>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</si>
  <si>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</si>
  <si>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</si>
  <si>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</si>
  <si>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</si>
  <si>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</si>
  <si>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</si>
  <si>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</si>
  <si>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</si>
  <si>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</si>
  <si>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</si>
  <si>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</si>
  <si>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</si>
  <si>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</si>
  <si>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</si>
  <si>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</si>
  <si>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</si>
  <si>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</si>
  <si>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</si>
  <si>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</si>
  <si>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</si>
  <si>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</si>
  <si>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</si>
  <si>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</si>
  <si>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</si>
  <si>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</si>
  <si>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</si>
  <si>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</si>
  <si>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</si>
  <si>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</si>
  <si>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</si>
  <si>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</si>
  <si>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</si>
  <si>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</si>
  <si>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</si>
  <si>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</si>
  <si>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</si>
  <si>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</si>
  <si>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</si>
  <si>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</si>
  <si>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</si>
  <si>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</si>
  <si>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</si>
  <si>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</si>
  <si>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</si>
  <si>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</si>
  <si>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</si>
  <si>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</si>
  <si>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</si>
  <si>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</si>
  <si>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</si>
  <si>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</si>
  <si>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</si>
  <si>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</si>
  <si>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</si>
  <si>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</si>
  <si>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</si>
  <si>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</si>
  <si>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</si>
  <si>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</si>
  <si>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</si>
  <si>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</si>
  <si>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</si>
  <si>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</si>
  <si>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</si>
  <si>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</si>
  <si>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</si>
  <si>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</si>
  <si>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</si>
  <si>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</si>
  <si>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</si>
  <si>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</si>
  <si>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</si>
  <si>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</si>
  <si>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</si>
  <si>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</si>
  <si>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</si>
  <si>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</si>
  <si>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</si>
  <si>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</si>
  <si>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</si>
  <si>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</si>
  <si>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</si>
  <si>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</si>
  <si>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</si>
  <si>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</si>
  <si>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</si>
  <si>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</si>
  <si>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</si>
  <si>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</si>
  <si>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</si>
  <si>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</si>
  <si>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</si>
  <si>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</si>
  <si>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</si>
  <si>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</si>
  <si>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</si>
  <si>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</si>
  <si>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</si>
  <si>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</si>
  <si>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</si>
  <si>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</si>
  <si>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</si>
  <si>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</si>
  <si>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</si>
  <si>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</si>
  <si>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</si>
  <si>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</si>
  <si>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</si>
  <si>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</si>
  <si>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</si>
  <si>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</si>
  <si>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</si>
  <si>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</si>
  <si>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</si>
  <si>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</si>
  <si>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</si>
  <si>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</si>
  <si>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</si>
  <si>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</si>
  <si>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</si>
  <si>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</si>
  <si>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</si>
  <si>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</si>
  <si>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</si>
  <si>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</si>
  <si>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</si>
  <si>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</si>
  <si>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</si>
  <si>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</si>
  <si>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</si>
  <si>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</si>
  <si>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</si>
  <si>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</si>
  <si>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</si>
  <si>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</si>
  <si>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</si>
  <si>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</si>
  <si>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</si>
  <si>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</si>
  <si>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</si>
  <si>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</si>
  <si>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</si>
  <si>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</si>
  <si>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</si>
  <si>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</si>
  <si>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</si>
  <si>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</si>
  <si>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</si>
  <si>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</si>
  <si>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</si>
  <si>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</si>
  <si>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</si>
  <si>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</si>
  <si>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</si>
  <si>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</si>
  <si>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</si>
  <si>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</si>
  <si>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</si>
  <si>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</si>
  <si>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</si>
  <si>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</si>
  <si>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</si>
  <si>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</si>
  <si>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</si>
  <si>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</si>
  <si>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</si>
  <si>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</si>
  <si>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</si>
  <si>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</si>
  <si>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</si>
  <si>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</si>
  <si>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</si>
  <si>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</si>
  <si>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</si>
  <si>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</si>
  <si>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</si>
  <si>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</si>
  <si>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</si>
  <si>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</si>
  <si>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</si>
  <si>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</si>
  <si>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</si>
  <si>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</si>
  <si>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</si>
  <si>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</si>
  <si>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</si>
  <si>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</si>
  <si>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</si>
  <si>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</si>
  <si>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</si>
  <si>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</si>
  <si>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</si>
  <si>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</si>
  <si>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</si>
  <si>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</si>
  <si>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</si>
  <si>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</si>
  <si>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</si>
  <si>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</si>
  <si>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</si>
  <si>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</si>
  <si>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</si>
  <si>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</si>
  <si>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</si>
  <si>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</si>
  <si>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</si>
  <si>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</si>
  <si>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</si>
  <si>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</si>
  <si>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</si>
  <si>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</si>
  <si>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</si>
  <si>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</si>
  <si>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</si>
  <si>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</si>
  <si>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</si>
  <si>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</si>
  <si>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</si>
  <si>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</si>
  <si>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</si>
  <si>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</si>
  <si>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</si>
  <si>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</si>
  <si>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</si>
  <si>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</si>
  <si>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</si>
  <si>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</si>
  <si>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</si>
  <si>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</si>
  <si>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</si>
  <si>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</si>
  <si>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</si>
  <si>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</si>
  <si>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</si>
  <si>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</si>
  <si>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</si>
  <si>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</si>
  <si>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</si>
  <si>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</si>
  <si>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</si>
  <si>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</si>
  <si>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</si>
  <si>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</si>
  <si>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</si>
  <si>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</si>
  <si>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</si>
  <si>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</si>
  <si>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</si>
  <si>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</si>
  <si>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</si>
  <si>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</si>
  <si>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</si>
  <si>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</si>
  <si>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</si>
  <si>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</si>
  <si>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</si>
  <si>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</si>
  <si>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</si>
  <si>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</si>
  <si>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</si>
  <si>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</si>
  <si>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</si>
  <si>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</si>
  <si>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</si>
  <si>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</si>
  <si>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</si>
  <si>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</si>
  <si>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</si>
  <si>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</si>
  <si>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</si>
  <si>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</si>
  <si>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</si>
  <si>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</si>
  <si>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</si>
  <si>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</si>
  <si>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</si>
  <si>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</si>
  <si>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</si>
  <si>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</si>
  <si>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</si>
  <si>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</si>
  <si>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</si>
  <si>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</si>
  <si>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</si>
  <si>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</si>
  <si>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</si>
  <si>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</si>
  <si>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</si>
  <si>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</si>
  <si>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</si>
  <si>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</si>
  <si>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</si>
  <si>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</si>
  <si>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</si>
  <si>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</si>
  <si>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</si>
  <si>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</si>
  <si>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</si>
  <si>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</si>
  <si>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</si>
  <si>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</si>
  <si>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</si>
  <si>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</si>
  <si>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</si>
  <si>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</si>
  <si>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</si>
  <si>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</si>
  <si>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</si>
  <si>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</si>
  <si>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</si>
  <si>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</si>
  <si>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</si>
  <si>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</si>
  <si>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</si>
  <si>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</si>
  <si>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</si>
  <si>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</si>
  <si>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</si>
  <si>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</si>
  <si>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</si>
  <si>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</si>
  <si>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</si>
  <si>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</si>
  <si>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</si>
  <si>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</si>
  <si>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</si>
  <si>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</si>
  <si>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</si>
  <si>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</si>
  <si>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</si>
  <si>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</si>
  <si>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</si>
  <si>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</si>
  <si>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</si>
  <si>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</si>
  <si>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</si>
  <si>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</si>
  <si>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</si>
  <si>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</si>
  <si>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</si>
  <si>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</si>
  <si>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</si>
  <si>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</si>
  <si>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</si>
  <si>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</si>
  <si>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</si>
  <si>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</si>
  <si>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</si>
  <si>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</si>
  <si>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</si>
  <si>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</si>
  <si>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</si>
  <si>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</si>
  <si>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</si>
  <si>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</si>
  <si>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</si>
  <si>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</si>
  <si>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</si>
  <si>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</si>
  <si>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</si>
  <si>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</si>
  <si>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</si>
  <si>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</si>
  <si>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</si>
  <si>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</si>
  <si>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</si>
  <si>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</si>
  <si>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</si>
  <si>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</si>
  <si>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</si>
  <si>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</si>
  <si>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</si>
  <si>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</si>
  <si>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</si>
  <si>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</si>
  <si>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</si>
  <si>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</si>
  <si>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</si>
  <si>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</si>
  <si>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</si>
  <si>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</si>
  <si>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</si>
  <si>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</si>
  <si>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</si>
  <si>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</si>
  <si>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</si>
  <si>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</si>
  <si>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</si>
  <si>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</si>
  <si>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</si>
  <si>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</si>
  <si>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</si>
  <si>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</si>
  <si>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</si>
  <si>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</si>
  <si>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</si>
  <si>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</si>
  <si>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</si>
  <si>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</si>
  <si>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</si>
  <si>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</si>
  <si>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</si>
  <si>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</si>
  <si>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</si>
  <si>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</si>
  <si>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</si>
  <si>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</si>
  <si>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</si>
  <si>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</si>
  <si>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</si>
  <si>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</si>
  <si>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</si>
  <si>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</si>
  <si>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</si>
  <si>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</si>
  <si>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</si>
  <si>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</si>
  <si>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</si>
  <si>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</si>
  <si>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</si>
  <si>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</si>
  <si>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</si>
  <si>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</si>
  <si>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</si>
  <si>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</si>
  <si>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</si>
  <si>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</si>
  <si>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</si>
  <si>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</si>
  <si>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</si>
  <si>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</si>
  <si>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</si>
  <si>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</si>
  <si>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</si>
  <si>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</si>
  <si>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</si>
  <si>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</si>
  <si>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</si>
  <si>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</si>
  <si>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</si>
  <si>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</si>
  <si>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</si>
  <si>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</si>
  <si>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</si>
  <si>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</si>
  <si>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</si>
  <si>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</si>
  <si>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</si>
  <si>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</si>
  <si>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</si>
  <si>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</si>
  <si>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</si>
  <si>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</si>
  <si>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</si>
  <si>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</si>
  <si>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</si>
  <si>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</si>
  <si>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</si>
  <si>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</si>
  <si>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</si>
  <si>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</si>
  <si>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</si>
  <si>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</si>
  <si>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</si>
  <si>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</si>
  <si>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</si>
  <si>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</si>
  <si>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</si>
  <si>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</si>
  <si>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</si>
  <si>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</si>
  <si>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</si>
  <si>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</si>
  <si>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</si>
  <si>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</si>
  <si>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</si>
  <si>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</si>
  <si>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</si>
  <si>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</si>
  <si>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</si>
  <si>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</si>
  <si>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</si>
  <si>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</si>
  <si>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</si>
  <si>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</si>
  <si>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</si>
  <si>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</si>
  <si>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</si>
  <si>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</si>
  <si>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</si>
  <si>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</si>
  <si>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</si>
  <si>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</si>
  <si>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</si>
  <si>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</si>
  <si>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</si>
  <si>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</si>
  <si>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</si>
  <si>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</si>
  <si>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</si>
  <si>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</si>
  <si>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</si>
  <si>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</si>
  <si>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</si>
  <si>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</si>
  <si>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</si>
  <si>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</si>
  <si>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</si>
  <si>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</si>
  <si>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</si>
  <si>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</si>
  <si>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</si>
  <si>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</si>
  <si>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</si>
  <si>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</si>
  <si>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</si>
  <si>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</si>
  <si>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</si>
  <si>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</si>
  <si>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</si>
  <si>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</si>
  <si>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</si>
  <si>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</si>
  <si>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</si>
  <si>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</si>
  <si>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</si>
  <si>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</si>
  <si>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</si>
  <si>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</si>
  <si>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</si>
  <si>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</si>
  <si>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</si>
  <si>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</si>
  <si>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</si>
  <si>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</si>
  <si>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</si>
  <si>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</si>
  <si>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</si>
  <si>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</si>
  <si>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</si>
  <si>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</si>
  <si>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</si>
  <si>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</si>
  <si>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</si>
  <si>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</si>
  <si>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</si>
  <si>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</si>
  <si>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</si>
  <si>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</si>
  <si>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</si>
  <si>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</si>
  <si>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</si>
  <si>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</si>
  <si>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</si>
  <si>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</si>
  <si>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</si>
  <si>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</si>
  <si>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</si>
  <si>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</si>
  <si>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</si>
  <si>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</si>
  <si>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</si>
  <si>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</si>
  <si>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</si>
  <si>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</si>
  <si>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</si>
  <si>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</si>
  <si>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</si>
  <si>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</si>
  <si>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</si>
  <si>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</si>
  <si>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</si>
  <si>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</si>
  <si>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</si>
  <si>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</si>
  <si>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</si>
  <si>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</si>
  <si>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</si>
  <si>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</si>
  <si>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</si>
  <si>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</si>
  <si>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</si>
  <si>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</si>
  <si>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</si>
  <si>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</si>
  <si>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</si>
  <si>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</si>
  <si>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</si>
  <si>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</si>
  <si>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</si>
  <si>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</si>
  <si>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</si>
  <si>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</si>
  <si>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</si>
  <si>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</si>
  <si>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</si>
  <si>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</si>
  <si>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</si>
  <si>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</si>
  <si>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</si>
  <si>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</si>
  <si>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</si>
  <si>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</si>
  <si>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</si>
  <si>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</si>
  <si>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</si>
  <si>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</si>
  <si>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</si>
  <si>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</si>
  <si>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</si>
  <si>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</si>
  <si>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</si>
  <si>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</si>
  <si>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</si>
  <si>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</si>
  <si>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</si>
  <si>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</si>
  <si>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</si>
  <si>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</si>
  <si>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</si>
  <si>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</si>
  <si>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</si>
  <si>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</si>
  <si>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</si>
  <si>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</si>
  <si>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</si>
  <si>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</si>
  <si>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</si>
  <si>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</si>
  <si>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</si>
  <si>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</si>
  <si>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</si>
  <si>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</si>
  <si>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</si>
  <si>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</si>
  <si>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</si>
  <si>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</si>
  <si>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</si>
  <si>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</si>
  <si>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</si>
  <si>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</si>
  <si>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</si>
  <si>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</si>
  <si>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</si>
  <si>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</si>
  <si>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</si>
  <si>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</si>
  <si>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</si>
  <si>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</si>
  <si>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</si>
  <si>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</si>
  <si>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</si>
  <si>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</si>
  <si>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</si>
  <si>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</si>
  <si>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</si>
  <si>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</si>
  <si>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</si>
  <si>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</si>
  <si>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</si>
  <si>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</si>
  <si>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</si>
  <si>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</si>
  <si>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</si>
  <si>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</si>
  <si>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</si>
  <si>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</si>
  <si>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</si>
  <si>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</si>
  <si>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</si>
  <si>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</si>
  <si>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</si>
  <si>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</si>
  <si>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</si>
  <si>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</si>
  <si>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</si>
  <si>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</si>
  <si>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</si>
  <si>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</si>
  <si>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</si>
  <si>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</si>
  <si>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</si>
  <si>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</si>
  <si>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</si>
  <si>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</si>
  <si>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</si>
  <si>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</si>
  <si>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</si>
  <si>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</si>
  <si>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</si>
  <si>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</si>
  <si>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</si>
  <si>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</si>
  <si>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</si>
  <si>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</si>
  <si>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</si>
  <si>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</si>
  <si>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</si>
  <si>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</si>
  <si>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</si>
  <si>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</si>
  <si>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</si>
  <si>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</si>
  <si>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</si>
  <si>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</si>
  <si>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</si>
  <si>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</si>
  <si>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</si>
  <si>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</si>
  <si>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</si>
  <si>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</si>
  <si>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</si>
  <si>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</si>
  <si>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</si>
  <si>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</si>
  <si>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</si>
  <si>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</si>
  <si>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</si>
  <si>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</si>
  <si>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</si>
  <si>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</si>
  <si>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</si>
  <si>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</si>
  <si>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</si>
  <si>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</si>
  <si>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</si>
  <si>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</si>
  <si>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</si>
  <si>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</si>
  <si>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</si>
  <si>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</si>
  <si>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</si>
  <si>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</si>
  <si>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</si>
  <si>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</si>
  <si>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</si>
  <si>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</si>
  <si>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</si>
  <si>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</si>
  <si>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</si>
  <si>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</si>
  <si>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</si>
  <si>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</si>
  <si>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</si>
  <si>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</si>
  <si>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</si>
  <si>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</si>
  <si>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</si>
  <si>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</si>
  <si>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</si>
  <si>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</si>
  <si>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</si>
  <si>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</si>
  <si>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</si>
  <si>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</si>
  <si>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</si>
  <si>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</si>
  <si>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</si>
  <si>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</si>
  <si>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</si>
  <si>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</si>
  <si>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</si>
  <si>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</si>
  <si>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</si>
  <si>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</si>
  <si>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</si>
  <si>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</si>
  <si>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</si>
  <si>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</si>
  <si>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</si>
  <si>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</si>
  <si>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</si>
  <si>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</si>
  <si>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</si>
  <si>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</si>
  <si>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</si>
  <si>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</si>
  <si>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</si>
  <si>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</si>
  <si>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</si>
  <si>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</si>
  <si>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</si>
  <si>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</si>
  <si>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</si>
  <si>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</si>
  <si>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</si>
  <si>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</si>
  <si>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</si>
  <si>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</si>
  <si>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</si>
  <si>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</si>
  <si>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</si>
  <si>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</si>
  <si>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</si>
  <si>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</si>
  <si>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</si>
  <si>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</si>
  <si>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</si>
  <si>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</si>
  <si>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</si>
  <si>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</si>
  <si>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</si>
  <si>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</si>
  <si>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</si>
  <si>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</si>
  <si>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</si>
  <si>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</si>
  <si>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</si>
  <si>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</si>
  <si>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</si>
  <si>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</si>
  <si>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</si>
  <si>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</si>
  <si>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</si>
  <si>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</si>
  <si>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</si>
  <si>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</si>
  <si>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</si>
  <si>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</si>
  <si>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</si>
  <si>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</si>
  <si>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</si>
  <si>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</si>
  <si>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</si>
  <si>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</si>
  <si>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</si>
  <si>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</si>
  <si>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</si>
  <si>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</si>
  <si>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</si>
  <si>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</si>
  <si>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</si>
  <si>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</si>
  <si>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</si>
  <si>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</si>
  <si>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</si>
  <si>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</si>
  <si>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</si>
  <si>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</si>
  <si>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</si>
  <si>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</si>
  <si>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</si>
  <si>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</si>
  <si>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</si>
  <si>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</si>
  <si>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</si>
  <si>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</si>
  <si>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</si>
  <si>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</si>
  <si>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</si>
  <si>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</si>
  <si>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</si>
  <si>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</si>
  <si>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</si>
  <si>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</si>
  <si>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</si>
  <si>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</si>
  <si>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</si>
  <si>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</si>
  <si>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</si>
  <si>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</si>
  <si>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</si>
  <si>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</si>
  <si>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</si>
  <si>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</si>
  <si>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</si>
  <si>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</si>
  <si>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</si>
  <si>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</si>
  <si>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</si>
  <si>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</si>
  <si>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</si>
  <si>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</si>
  <si>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</si>
  <si>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</si>
  <si>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</si>
  <si>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</si>
  <si>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</si>
  <si>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</si>
  <si>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</si>
  <si>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</si>
  <si>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</si>
  <si>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</si>
  <si>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</si>
  <si>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</si>
  <si>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</si>
  <si>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</si>
  <si>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</si>
  <si>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</si>
  <si>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</si>
  <si>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</si>
  <si>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</si>
  <si>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</si>
  <si>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</si>
  <si>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</si>
  <si>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</si>
  <si>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</si>
  <si>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</si>
  <si>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</si>
  <si>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</si>
  <si>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</si>
  <si>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</si>
  <si>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</si>
  <si>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</si>
  <si>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</si>
  <si>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</si>
  <si>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</si>
  <si>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</si>
  <si>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</si>
  <si>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</si>
  <si>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</si>
  <si>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</si>
  <si>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</si>
  <si>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</si>
  <si>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</si>
  <si>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</si>
  <si>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</si>
  <si>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</si>
  <si>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</si>
  <si>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</si>
  <si>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</si>
  <si>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</si>
  <si>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</si>
  <si>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</si>
  <si>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</si>
  <si>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</si>
  <si>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</si>
  <si>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</si>
  <si>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</si>
  <si>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</si>
  <si>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</si>
  <si>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</si>
  <si>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</si>
  <si>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</si>
  <si>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</si>
  <si>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</si>
  <si>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</si>
  <si>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</si>
  <si>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</si>
  <si>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</si>
  <si>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</si>
  <si>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</si>
  <si>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</si>
  <si>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</si>
  <si>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</si>
  <si>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</si>
  <si>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</si>
  <si>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</si>
  <si>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</si>
  <si>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</si>
  <si>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</si>
  <si>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</si>
  <si>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</si>
  <si>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</si>
  <si>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</si>
  <si>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</si>
  <si>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</si>
  <si>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</si>
  <si>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</si>
  <si>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</si>
  <si>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</si>
  <si>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</si>
  <si>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</si>
  <si>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</si>
  <si>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</si>
  <si>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</si>
  <si>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</si>
  <si>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</si>
  <si>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</si>
  <si>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</si>
  <si>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</si>
  <si>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</si>
  <si>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</si>
  <si>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</si>
  <si>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</si>
  <si>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</si>
  <si>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</si>
  <si>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</si>
  <si>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</si>
  <si>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</si>
  <si>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</si>
  <si>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</si>
  <si>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</si>
  <si>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</si>
  <si>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</si>
  <si>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</si>
  <si>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</si>
  <si>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</si>
  <si>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</si>
  <si>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</si>
  <si>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</si>
  <si>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</si>
  <si>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</si>
  <si>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</si>
  <si>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</si>
  <si>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</si>
  <si>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</si>
  <si>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</si>
  <si>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</si>
  <si>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</si>
  <si>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</si>
  <si>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</si>
  <si>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</si>
  <si>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</si>
  <si>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</si>
  <si>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</si>
  <si>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</si>
  <si>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</si>
  <si>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</si>
  <si>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</si>
  <si>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</si>
  <si>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</si>
  <si>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</si>
  <si>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</si>
  <si>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</si>
  <si>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</si>
  <si>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</si>
  <si>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</si>
  <si>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</si>
  <si>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</si>
  <si>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</si>
  <si>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</si>
  <si>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</si>
  <si>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</si>
  <si>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</si>
  <si>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</si>
  <si>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</si>
  <si>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</si>
  <si>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</si>
  <si>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</si>
  <si>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</si>
  <si>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</si>
  <si>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</si>
  <si>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</si>
  <si>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</si>
  <si>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</si>
  <si>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</si>
  <si>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</si>
  <si>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</si>
  <si>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</si>
  <si>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</si>
  <si>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</si>
  <si>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</si>
  <si>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</si>
  <si>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</si>
  <si>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</si>
  <si>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</si>
  <si>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</si>
  <si>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</si>
  <si>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</si>
  <si>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</si>
  <si>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</si>
  <si>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</si>
  <si>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</si>
  <si>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</si>
  <si>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</si>
  <si>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</si>
  <si>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</si>
  <si>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</si>
  <si>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</si>
  <si>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</si>
  <si>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</si>
  <si>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</si>
  <si>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</si>
  <si>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</si>
  <si>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</si>
  <si>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</si>
  <si>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</si>
  <si>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</si>
  <si>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</si>
  <si>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</si>
  <si>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</si>
  <si>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</si>
  <si>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</si>
  <si>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</si>
  <si>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</si>
  <si>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</si>
  <si>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</si>
  <si>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</si>
  <si>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</si>
  <si>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</si>
  <si>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</si>
  <si>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</si>
  <si>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</si>
  <si>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</si>
  <si>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</si>
  <si>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</si>
  <si>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</si>
  <si>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</si>
  <si>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</si>
  <si>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</si>
  <si>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</si>
  <si>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</si>
  <si>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</si>
  <si>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</si>
  <si>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</si>
  <si>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</si>
  <si>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</si>
  <si>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</si>
  <si>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</si>
  <si>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</si>
  <si>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</si>
  <si>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</si>
  <si>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</si>
  <si>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</si>
  <si>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</si>
  <si>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</si>
  <si>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</si>
  <si>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</si>
  <si>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</si>
  <si>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</si>
  <si>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</si>
  <si>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</si>
  <si>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</si>
  <si>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</si>
  <si>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</si>
  <si>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</si>
  <si>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</si>
  <si>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</si>
  <si>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</si>
  <si>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</si>
  <si>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</si>
  <si>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</si>
  <si>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</si>
  <si>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</si>
  <si>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</si>
  <si>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</si>
  <si>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</si>
  <si>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</si>
  <si>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</si>
  <si>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</si>
  <si>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</si>
  <si>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</si>
  <si>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</si>
  <si>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</si>
  <si>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</si>
  <si>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</si>
  <si>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</si>
  <si>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</si>
  <si>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</si>
  <si>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</si>
  <si>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</si>
  <si>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</si>
  <si>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</si>
  <si>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</si>
  <si>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</si>
  <si>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</si>
  <si>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</si>
  <si>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</si>
  <si>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</si>
  <si>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</si>
  <si>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</si>
  <si>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</si>
  <si>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</si>
  <si>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</si>
  <si>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</si>
  <si>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</si>
  <si>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</si>
  <si>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</si>
  <si>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</si>
  <si>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</si>
  <si>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</si>
  <si>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</si>
  <si>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</si>
  <si>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</si>
  <si>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</si>
  <si>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</si>
  <si>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</si>
  <si>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</si>
  <si>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</si>
  <si>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</si>
  <si>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</si>
  <si>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</si>
  <si>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</si>
  <si>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</si>
  <si>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</si>
  <si>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</si>
  <si>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</si>
  <si>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</si>
  <si>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</si>
  <si>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</si>
  <si>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</si>
  <si>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</si>
  <si>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</si>
  <si>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</si>
  <si>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</si>
  <si>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</si>
  <si>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</si>
  <si>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</si>
  <si>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</si>
  <si>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</si>
  <si>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</si>
  <si>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</si>
  <si>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</si>
  <si>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</si>
  <si>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</si>
  <si>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</si>
  <si>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</si>
  <si>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</si>
  <si>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</si>
  <si>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</si>
  <si>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</si>
  <si>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</si>
  <si>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</si>
  <si>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</si>
  <si>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</si>
  <si>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</si>
  <si>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</si>
  <si>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</si>
  <si>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</si>
  <si>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</si>
  <si>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</si>
  <si>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</si>
  <si>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</si>
  <si>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</si>
  <si>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</si>
  <si>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</si>
  <si>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</si>
  <si>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</si>
  <si>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</si>
  <si>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</si>
  <si>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</si>
  <si>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</si>
  <si>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</si>
  <si>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</si>
  <si>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</si>
  <si>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</si>
  <si>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</si>
  <si>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</si>
  <si>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</si>
  <si>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</si>
  <si>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</si>
  <si>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</si>
  <si>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</si>
  <si>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</si>
  <si>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</si>
  <si>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</si>
  <si>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</si>
  <si>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</si>
  <si>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</si>
  <si>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</si>
  <si>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</si>
  <si>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</si>
  <si>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</si>
  <si>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</si>
  <si>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</si>
  <si>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</si>
  <si>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</si>
  <si>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</si>
  <si>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</si>
  <si>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</si>
  <si>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</si>
  <si>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</si>
  <si>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</si>
  <si>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</si>
  <si>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</si>
  <si>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</si>
  <si>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</si>
  <si>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</si>
  <si>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</si>
  <si>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</si>
  <si>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</si>
  <si>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</si>
  <si>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</si>
  <si>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</si>
  <si>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</si>
  <si>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</si>
  <si>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</si>
  <si>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</si>
  <si>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</si>
  <si>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</si>
  <si>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</si>
  <si>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</si>
  <si>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</si>
  <si>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</si>
  <si>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</si>
  <si>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</si>
  <si>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</si>
  <si>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</si>
  <si>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</si>
  <si>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</si>
  <si>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</si>
  <si>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</si>
  <si>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</si>
  <si>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</si>
  <si>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</si>
  <si>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</si>
  <si>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</si>
  <si>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</si>
  <si>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</si>
  <si>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</si>
  <si>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</si>
  <si>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</si>
  <si>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</si>
  <si>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</si>
  <si>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</si>
  <si>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</si>
  <si>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</si>
  <si>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</si>
  <si>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</si>
  <si>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</si>
  <si>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</si>
  <si>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</si>
  <si>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</si>
  <si>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</si>
  <si>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</si>
  <si>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</si>
  <si>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</si>
  <si>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</si>
  <si>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</si>
  <si>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</si>
  <si>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</si>
  <si>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</si>
  <si>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</si>
  <si>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</si>
  <si>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</si>
  <si>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</si>
  <si>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</si>
  <si>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</si>
  <si>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</si>
  <si>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</si>
  <si>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</si>
  <si>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</si>
  <si>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</si>
  <si>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</si>
  <si>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</si>
  <si>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</si>
  <si>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</si>
  <si>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</si>
  <si>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</si>
  <si>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</si>
  <si>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</si>
  <si>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</si>
  <si>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</si>
  <si>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</si>
  <si>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</si>
  <si>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</si>
  <si>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</si>
  <si>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</si>
  <si>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</si>
  <si>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</si>
  <si>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</si>
  <si>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</si>
  <si>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</si>
  <si>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</si>
  <si>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</si>
  <si>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</si>
  <si>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</si>
  <si>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</si>
  <si>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</si>
  <si>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</si>
  <si>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</si>
  <si>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</si>
  <si>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</si>
  <si>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</si>
  <si>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</si>
  <si>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</si>
  <si>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</si>
  <si>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</si>
  <si>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</si>
  <si>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</si>
  <si>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</si>
  <si>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</si>
  <si>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</si>
  <si>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</si>
  <si>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</si>
  <si>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</si>
  <si>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</si>
  <si>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</si>
  <si>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</si>
  <si>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</si>
  <si>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</si>
  <si>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</si>
  <si>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</si>
  <si>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</si>
  <si>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</si>
  <si>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</si>
  <si>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</si>
  <si>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</si>
  <si>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</si>
  <si>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</si>
  <si>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</si>
  <si>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</si>
  <si>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</si>
  <si>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</si>
  <si>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</si>
  <si>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</si>
  <si>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</si>
  <si>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</si>
  <si>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</si>
  <si>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</si>
  <si>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</si>
  <si>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</si>
  <si>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</si>
  <si>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</si>
  <si>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</si>
  <si>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</si>
  <si>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</si>
  <si>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</si>
  <si>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</si>
  <si>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</si>
  <si>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</si>
  <si>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</si>
  <si>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</si>
  <si>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</si>
  <si>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</si>
  <si>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</si>
  <si>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</si>
  <si>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</si>
  <si>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</si>
  <si>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</si>
  <si>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</si>
  <si>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</si>
  <si>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</si>
  <si>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</si>
  <si>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</si>
  <si>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</si>
  <si>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</si>
  <si>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</si>
  <si>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</si>
  <si>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</si>
  <si>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</si>
  <si>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</si>
  <si>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</si>
  <si>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</si>
  <si>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</si>
  <si>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</si>
  <si>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</si>
  <si>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</si>
  <si>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</si>
  <si>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</si>
  <si>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</si>
  <si>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</si>
  <si>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</si>
  <si>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</si>
  <si>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</si>
  <si>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</si>
  <si>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</si>
  <si>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</si>
  <si>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</si>
  <si>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</si>
  <si>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</si>
  <si>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</si>
  <si>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</si>
  <si>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</si>
  <si>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</si>
  <si>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</si>
  <si>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</si>
  <si>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</si>
  <si>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</si>
  <si>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</si>
  <si>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</si>
  <si>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</si>
  <si>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</si>
  <si>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</si>
  <si>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</si>
  <si>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</si>
  <si>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</si>
  <si>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</si>
  <si>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</si>
  <si>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</si>
  <si>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</si>
  <si>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</si>
  <si>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</si>
  <si>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</si>
  <si>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</si>
  <si>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</si>
  <si>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</si>
  <si>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</si>
  <si>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</si>
  <si>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</si>
  <si>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</si>
  <si>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</si>
  <si>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</si>
  <si>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</si>
  <si>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</si>
  <si>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</si>
  <si>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</si>
  <si>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</si>
  <si>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</si>
  <si>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</si>
  <si>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</si>
  <si>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</si>
  <si>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</si>
  <si>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</si>
  <si>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</si>
  <si>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</si>
  <si>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</si>
  <si>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</si>
  <si>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</si>
  <si>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</si>
  <si>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</si>
  <si>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</si>
  <si>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</si>
  <si>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</si>
  <si>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</si>
  <si>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</si>
  <si>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</si>
  <si>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</si>
  <si>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</si>
  <si>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</si>
  <si>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</si>
  <si>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</si>
  <si>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</si>
  <si>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</si>
  <si>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</si>
  <si>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</si>
  <si>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</si>
  <si>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</si>
  <si>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</si>
  <si>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</si>
  <si>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</si>
  <si>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</si>
  <si>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</si>
  <si>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</si>
  <si>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</si>
  <si>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</si>
  <si>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</si>
  <si>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</si>
  <si>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</si>
  <si>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</si>
  <si>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</si>
  <si>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</si>
  <si>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</si>
  <si>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</si>
  <si>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</si>
  <si>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</si>
  <si>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</si>
  <si>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</si>
  <si>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</si>
  <si>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</si>
  <si>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</si>
  <si>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</si>
  <si>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</si>
  <si>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</si>
  <si>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</si>
  <si>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</si>
  <si>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</si>
  <si>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</si>
  <si>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</si>
  <si>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</si>
  <si>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</si>
  <si>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</si>
  <si>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</si>
  <si>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</si>
  <si>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</si>
  <si>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</si>
  <si>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</si>
  <si>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</si>
  <si>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</si>
  <si>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</si>
  <si>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</si>
  <si>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</si>
  <si>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</si>
  <si>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</si>
  <si>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</si>
  <si>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</si>
  <si>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</si>
  <si>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</si>
  <si>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</si>
  <si>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</si>
  <si>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</si>
  <si>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</si>
  <si>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</si>
  <si>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</si>
  <si>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</si>
  <si>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</si>
  <si>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</si>
  <si>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</si>
  <si>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</si>
  <si>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</si>
  <si>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</si>
  <si>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</si>
  <si>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</si>
  <si>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</si>
  <si>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</si>
  <si>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</si>
  <si>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</si>
  <si>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</si>
  <si>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</si>
  <si>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</si>
  <si>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</si>
  <si>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</si>
  <si>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</si>
  <si>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</si>
  <si>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</si>
  <si>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</si>
  <si>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</si>
  <si>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</si>
  <si>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</si>
  <si>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</si>
  <si>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</si>
  <si>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</si>
  <si>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</si>
  <si>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</si>
  <si>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</si>
  <si>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</si>
  <si>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</si>
  <si>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</si>
  <si>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</si>
  <si>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</si>
  <si>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</si>
  <si>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</si>
  <si>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</si>
  <si>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</si>
  <si>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</si>
  <si>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</si>
  <si>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</si>
  <si>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</si>
  <si>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</si>
  <si>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</si>
  <si>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</si>
  <si>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</si>
  <si>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</si>
  <si>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</si>
  <si>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</si>
  <si>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</si>
  <si>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</si>
  <si>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</si>
  <si>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</si>
  <si>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</si>
  <si>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</si>
  <si>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</si>
  <si>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</si>
  <si>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</si>
  <si>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</si>
  <si>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</si>
  <si>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</si>
  <si>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</si>
  <si>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</si>
  <si>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</si>
  <si>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</si>
  <si>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</si>
  <si>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</si>
  <si>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</si>
  <si>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</si>
  <si>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</si>
  <si>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</si>
  <si>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</si>
  <si>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</si>
  <si>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</si>
  <si>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</si>
  <si>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</si>
  <si>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</si>
  <si>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</si>
  <si>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</si>
  <si>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</si>
  <si>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</si>
  <si>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</si>
  <si>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</si>
  <si>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</si>
  <si>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</si>
  <si>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</si>
  <si>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</si>
  <si>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</si>
  <si>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</si>
  <si>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</si>
  <si>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</si>
  <si>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</si>
  <si>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</si>
  <si>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</si>
  <si>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</si>
  <si>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</si>
  <si>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</si>
  <si>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</si>
  <si>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</si>
  <si>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</si>
  <si>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</si>
  <si>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</si>
  <si>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</si>
  <si>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</si>
  <si>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</si>
  <si>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</si>
  <si>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</si>
  <si>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</si>
  <si>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</si>
  <si>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</si>
  <si>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</si>
  <si>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</si>
  <si>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</si>
  <si>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</si>
  <si>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</si>
  <si>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</si>
  <si>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</si>
  <si>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</si>
  <si>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</si>
  <si>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</si>
  <si>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</si>
  <si>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</si>
  <si>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</si>
  <si>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</si>
  <si>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</si>
  <si>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</si>
  <si>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</si>
  <si>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</si>
  <si>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</si>
  <si>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</si>
  <si>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</si>
  <si>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</si>
  <si>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</si>
  <si>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</si>
  <si>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</si>
  <si>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</si>
  <si>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</si>
  <si>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</si>
  <si>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</si>
  <si>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</si>
  <si>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</si>
  <si>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</si>
  <si>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</si>
  <si>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</si>
  <si>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</si>
  <si>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</si>
  <si>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</si>
  <si>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</si>
  <si>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</si>
  <si>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</si>
  <si>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</si>
  <si>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</si>
  <si>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</si>
  <si>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</si>
  <si>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</si>
  <si>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</si>
  <si>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</si>
  <si>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</si>
  <si>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</si>
  <si>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</si>
  <si>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</si>
  <si>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</si>
  <si>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</si>
  <si>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</si>
  <si>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</si>
  <si>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</si>
  <si>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</si>
  <si>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</si>
  <si>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</si>
  <si>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</si>
  <si>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</si>
  <si>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</si>
  <si>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</si>
  <si>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</si>
  <si>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</si>
  <si>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</si>
  <si>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</si>
  <si>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</si>
  <si>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</si>
  <si>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</si>
  <si>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</si>
  <si>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</si>
  <si>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</si>
  <si>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</si>
  <si>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</si>
  <si>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</si>
  <si>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</si>
  <si>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</si>
  <si>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</si>
  <si>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</si>
  <si>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</si>
  <si>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</si>
  <si>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</si>
  <si>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</si>
  <si>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</si>
  <si>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</si>
  <si>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</si>
  <si>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</si>
  <si>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</si>
  <si>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</si>
  <si>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</si>
  <si>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</si>
  <si>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</si>
  <si>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</si>
  <si>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</si>
  <si>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</si>
  <si>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</si>
  <si>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</si>
  <si>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</si>
  <si>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</si>
  <si>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</si>
  <si>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</si>
  <si>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</si>
  <si>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</si>
  <si>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</si>
  <si>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</si>
  <si>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</si>
  <si>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</si>
  <si>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</si>
  <si>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</si>
  <si>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</si>
  <si>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</si>
  <si>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</si>
  <si>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</si>
  <si>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</si>
  <si>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</si>
  <si>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</si>
  <si>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</si>
  <si>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</si>
  <si>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</si>
  <si>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</si>
  <si>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</si>
  <si>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</si>
  <si>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</si>
  <si>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</si>
  <si>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</si>
  <si>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</si>
  <si>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</si>
  <si>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</si>
  <si>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</si>
  <si>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</si>
  <si>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</si>
  <si>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</si>
  <si>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</si>
  <si>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</si>
  <si>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</si>
  <si>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</si>
  <si>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</si>
  <si>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</si>
  <si>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</si>
  <si>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</si>
  <si>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</si>
  <si>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</si>
  <si>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</si>
  <si>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</si>
  <si>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</si>
  <si>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</si>
  <si>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</si>
  <si>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</si>
  <si>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</si>
  <si>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</si>
  <si>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</si>
  <si>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</si>
  <si>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</si>
  <si>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</si>
  <si>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</si>
  <si>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</si>
  <si>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</si>
  <si>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</si>
  <si>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</si>
  <si>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</si>
  <si>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</si>
  <si>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</si>
  <si>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</si>
  <si>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</si>
  <si>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</si>
  <si>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</si>
  <si>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</si>
  <si>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</si>
  <si>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</si>
  <si>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</si>
  <si>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</si>
  <si>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</si>
  <si>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</si>
  <si>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</si>
  <si>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</si>
  <si>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</si>
  <si>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</si>
  <si>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</si>
  <si>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</si>
  <si>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</si>
  <si>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</si>
  <si>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</si>
  <si>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</si>
  <si>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</si>
  <si>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</si>
  <si>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</si>
  <si>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</si>
  <si>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</si>
  <si>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</si>
  <si>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</si>
  <si>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</si>
  <si>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</si>
  <si>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</si>
  <si>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</si>
  <si>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</si>
  <si>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</si>
  <si>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</si>
  <si>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</si>
  <si>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</si>
  <si>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</si>
  <si>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</si>
  <si>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</si>
  <si>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</si>
  <si>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</si>
  <si>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</si>
  <si>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</si>
  <si>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</si>
  <si>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</si>
  <si>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</si>
  <si>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</si>
  <si>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</si>
  <si>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</si>
  <si>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</si>
  <si>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</si>
  <si>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</si>
  <si>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</si>
  <si>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</si>
  <si>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</si>
  <si>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</si>
  <si>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</si>
  <si>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</si>
  <si>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</si>
  <si>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</si>
  <si>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</si>
  <si>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</si>
  <si>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</si>
  <si>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</si>
  <si>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</si>
  <si>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</si>
  <si>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</si>
  <si>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</si>
  <si>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</si>
  <si>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</si>
  <si>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</si>
  <si>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</si>
  <si>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</si>
  <si>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</si>
  <si>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</si>
  <si>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</si>
  <si>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</si>
  <si>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</si>
  <si>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</si>
  <si>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</si>
  <si>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</si>
  <si>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</si>
  <si>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</si>
  <si>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</si>
  <si>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</si>
  <si>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</si>
  <si>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</si>
  <si>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</si>
  <si>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</si>
  <si>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</si>
  <si>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</si>
  <si>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</si>
  <si>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</si>
  <si>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</si>
  <si>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</si>
  <si>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</si>
  <si>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</si>
  <si>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</si>
  <si>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</si>
  <si>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</si>
  <si>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</si>
  <si>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</si>
  <si>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</si>
  <si>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</si>
  <si>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</si>
  <si>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</si>
  <si>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</si>
  <si>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</si>
  <si>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</si>
  <si>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</si>
  <si>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</si>
  <si>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</si>
  <si>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</si>
  <si>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</si>
  <si>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</si>
  <si>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</si>
  <si>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</si>
  <si>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</si>
  <si>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</si>
  <si>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</si>
  <si>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</si>
  <si>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</si>
  <si>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</si>
  <si>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</si>
  <si>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</si>
  <si>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</si>
  <si>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</si>
  <si>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</si>
  <si>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</si>
  <si>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</si>
  <si>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</si>
  <si>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</si>
  <si>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</si>
  <si>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</si>
  <si>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</si>
  <si>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</si>
  <si>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</si>
  <si>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</si>
  <si>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</si>
  <si>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</si>
  <si>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</si>
  <si>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</si>
  <si>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</si>
  <si>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</si>
  <si>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</si>
  <si>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</si>
  <si>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</si>
  <si>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</si>
  <si>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</si>
  <si>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</si>
  <si>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</si>
  <si>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</si>
  <si>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</si>
  <si>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</si>
  <si>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</si>
  <si>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</si>
  <si>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</si>
  <si>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</si>
  <si>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</si>
  <si>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</si>
  <si>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</si>
  <si>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</si>
  <si>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</si>
  <si>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</si>
  <si>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</si>
  <si>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</si>
  <si>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</si>
  <si>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</si>
  <si>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</si>
  <si>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</si>
  <si>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</si>
  <si>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</si>
  <si>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</si>
  <si>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</si>
  <si>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</si>
  <si>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</si>
  <si>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</si>
  <si>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</si>
  <si>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</si>
  <si>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</si>
  <si>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</si>
  <si>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</si>
  <si>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</si>
  <si>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</si>
  <si>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</si>
  <si>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</si>
  <si>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</si>
  <si>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</si>
  <si>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</si>
  <si>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</si>
  <si>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</si>
  <si>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</si>
  <si>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</si>
  <si>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</si>
  <si>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</si>
  <si>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</si>
  <si>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</si>
  <si>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</si>
  <si>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</si>
  <si>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</si>
  <si>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</si>
  <si>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</si>
  <si>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</si>
  <si>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</si>
  <si>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</si>
  <si>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</si>
  <si>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</si>
  <si>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</si>
  <si>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</si>
  <si>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</si>
  <si>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</si>
  <si>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</si>
  <si>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</si>
  <si>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</si>
  <si>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</si>
  <si>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</si>
  <si>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</si>
  <si>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</si>
  <si>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</si>
  <si>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</si>
  <si>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</si>
  <si>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</si>
  <si>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</si>
  <si>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</si>
  <si>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</si>
  <si>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</si>
  <si>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</si>
  <si>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</si>
  <si>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</si>
  <si>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</si>
  <si>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</si>
  <si>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</si>
  <si>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</si>
  <si>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</si>
  <si>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</si>
  <si>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</si>
  <si>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</si>
  <si>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</si>
  <si>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</si>
  <si>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</si>
  <si>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</si>
  <si>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</si>
  <si>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</si>
  <si>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</si>
  <si>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</si>
  <si>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</si>
  <si>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</si>
  <si>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</si>
  <si>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</si>
  <si>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</si>
  <si>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</si>
  <si>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</si>
  <si>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</si>
  <si>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</si>
  <si>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</si>
  <si>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</si>
  <si>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</si>
  <si>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</si>
  <si>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</si>
  <si>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</si>
  <si>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</si>
  <si>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</si>
  <si>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</si>
  <si>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</si>
  <si>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</si>
  <si>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</si>
  <si>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</si>
  <si>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</si>
  <si>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</si>
  <si>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</si>
  <si>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</si>
  <si>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</si>
  <si>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</si>
  <si>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</si>
  <si>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</si>
  <si>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</si>
  <si>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</si>
  <si>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</si>
  <si>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</si>
  <si>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</si>
  <si>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</si>
  <si>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</si>
  <si>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</si>
  <si>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</si>
  <si>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</si>
  <si>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</si>
  <si>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</si>
  <si>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</si>
  <si>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</si>
  <si>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</si>
  <si>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</si>
  <si>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</si>
  <si>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</si>
  <si>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</si>
  <si>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</si>
  <si>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</si>
  <si>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</si>
  <si>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</si>
  <si>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</si>
  <si>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</si>
  <si>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</si>
  <si>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</si>
  <si>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</si>
  <si>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</si>
  <si>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</si>
  <si>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</si>
  <si>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</si>
  <si>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</si>
  <si>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</si>
  <si>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</si>
  <si>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</si>
  <si>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</si>
  <si>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</si>
  <si>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</si>
  <si>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</si>
  <si>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</si>
  <si>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</si>
  <si>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</si>
  <si>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</si>
  <si>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</si>
  <si>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</si>
  <si>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</si>
  <si>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</si>
  <si>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</si>
  <si>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</si>
  <si>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</si>
  <si>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</si>
  <si>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</si>
  <si>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</si>
  <si>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</si>
  <si>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</si>
  <si>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</si>
  <si>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</si>
  <si>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</si>
  <si>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</si>
  <si>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</si>
  <si>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</si>
  <si>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</si>
  <si>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</si>
  <si>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</si>
  <si>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</si>
  <si>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</si>
  <si>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</si>
  <si>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</si>
  <si>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</si>
  <si>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</si>
  <si>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</si>
  <si>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</si>
  <si>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</si>
  <si>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</si>
  <si>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</si>
  <si>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</si>
  <si>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</si>
  <si>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</si>
  <si>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</si>
  <si>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</si>
  <si>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</si>
  <si>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</si>
  <si>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</si>
  <si>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</si>
  <si>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</si>
  <si>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</si>
  <si>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</si>
  <si>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</si>
  <si>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</si>
  <si>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</si>
  <si>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</si>
  <si>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</si>
  <si>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</si>
  <si>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</si>
  <si>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</si>
  <si>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</si>
  <si>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</si>
  <si>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</si>
  <si>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</si>
  <si>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</si>
  <si>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</si>
  <si>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</si>
  <si>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</si>
  <si>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</si>
  <si>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</si>
  <si>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</si>
  <si>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</si>
  <si>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</si>
  <si>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</si>
  <si>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</si>
  <si>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</si>
  <si>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</si>
  <si>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</si>
  <si>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</si>
  <si>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</si>
  <si>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</si>
  <si>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</si>
  <si>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</si>
  <si>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</si>
  <si>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</si>
  <si>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</si>
  <si>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</si>
  <si>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</si>
  <si>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</si>
  <si>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</si>
  <si>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</si>
  <si>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</si>
  <si>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</si>
  <si>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</si>
  <si>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</si>
  <si>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</si>
  <si>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</si>
  <si>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</si>
  <si>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</si>
  <si>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</si>
  <si>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</si>
  <si>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</si>
  <si>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</si>
  <si>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</si>
  <si>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</si>
  <si>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</si>
  <si>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</si>
  <si>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</si>
  <si>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</si>
  <si>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</si>
  <si>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</si>
  <si>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</si>
  <si>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</si>
  <si>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</si>
  <si>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</si>
  <si>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</si>
  <si>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</si>
  <si>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</si>
  <si>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</si>
  <si>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</si>
  <si>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</si>
  <si>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</si>
  <si>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</si>
  <si>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</si>
  <si>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</si>
  <si>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</si>
  <si>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</si>
  <si>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</si>
  <si>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</si>
  <si>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</si>
  <si>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</si>
  <si>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</si>
  <si>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</si>
  <si>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</si>
  <si>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</si>
  <si>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</si>
  <si>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</si>
  <si>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</si>
  <si>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</si>
  <si>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</si>
  <si>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</si>
  <si>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</si>
  <si>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</si>
  <si>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</si>
  <si>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</si>
  <si>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</si>
  <si>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</si>
  <si>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</si>
  <si>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</si>
  <si>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</si>
  <si>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</si>
  <si>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</si>
  <si>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</si>
  <si>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</si>
  <si>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</si>
  <si>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</si>
  <si>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</si>
  <si>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</si>
  <si>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</si>
  <si>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</si>
  <si>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</si>
  <si>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</si>
  <si>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</si>
  <si>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</si>
  <si>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</si>
  <si>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</si>
  <si>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</si>
  <si>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</si>
  <si>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</si>
  <si>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</si>
  <si>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</si>
  <si>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</si>
  <si>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</si>
  <si>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</si>
  <si>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</si>
  <si>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</si>
  <si>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</si>
  <si>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</si>
  <si>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</si>
  <si>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</si>
  <si>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</si>
  <si>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</si>
  <si>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</si>
  <si>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</si>
  <si>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</si>
  <si>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</si>
  <si>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</si>
  <si>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</si>
  <si>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</si>
  <si>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</si>
  <si>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</si>
  <si>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</si>
  <si>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</si>
  <si>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</si>
  <si>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</si>
  <si>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</si>
  <si>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</si>
  <si>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</si>
  <si>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</si>
  <si>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</si>
  <si>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</si>
  <si>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</si>
  <si>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</si>
  <si>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</si>
  <si>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</si>
  <si>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</si>
  <si>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</si>
  <si>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</si>
  <si>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</si>
  <si>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</si>
  <si>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</si>
  <si>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</si>
  <si>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</si>
  <si>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</si>
  <si>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</si>
  <si>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</si>
  <si>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</si>
  <si>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</si>
  <si>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</si>
  <si>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</si>
  <si>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</si>
  <si>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</si>
  <si>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</si>
  <si>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</si>
  <si>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</si>
  <si>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</si>
  <si>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</si>
  <si>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</si>
  <si>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</si>
  <si>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</si>
  <si>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</si>
  <si>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</si>
  <si>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</si>
  <si>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</si>
  <si>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</si>
  <si>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</si>
  <si>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</si>
  <si>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</si>
  <si>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</si>
  <si>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</si>
  <si>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</si>
  <si>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</si>
  <si>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</si>
  <si>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</si>
  <si>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</si>
  <si>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</si>
  <si>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</si>
  <si>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</si>
  <si>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</si>
  <si>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</si>
  <si>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</si>
  <si>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</si>
  <si>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</si>
  <si>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</si>
  <si>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</si>
  <si>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</si>
  <si>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</si>
  <si>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</si>
  <si>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</si>
  <si>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</si>
  <si>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</si>
  <si>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</si>
  <si>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</si>
  <si>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</si>
  <si>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</si>
  <si>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</si>
  <si>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</si>
  <si>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</si>
  <si>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</si>
  <si>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</si>
  <si>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</si>
  <si>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</si>
  <si>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</si>
  <si>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</si>
  <si>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</si>
  <si>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</si>
  <si>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</si>
  <si>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</si>
  <si>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</si>
  <si>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</si>
  <si>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</si>
  <si>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</si>
  <si>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</si>
  <si>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</si>
  <si>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</si>
  <si>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</si>
  <si>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</si>
  <si>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</si>
  <si>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</si>
  <si>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</si>
  <si>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</si>
  <si>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</si>
  <si>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</si>
  <si>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</si>
  <si>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</si>
  <si>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</si>
  <si>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</si>
  <si>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</si>
  <si>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</si>
  <si>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</si>
  <si>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</si>
  <si>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</si>
  <si>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</si>
  <si>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</si>
  <si>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</si>
  <si>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</si>
  <si>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</si>
  <si>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</si>
  <si>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</si>
  <si>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</si>
  <si>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</si>
  <si>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</si>
  <si>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</si>
  <si>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</si>
  <si>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</si>
  <si>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</si>
  <si>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</si>
  <si>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</si>
  <si>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</si>
  <si>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</si>
  <si>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</si>
  <si>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</si>
  <si>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</si>
  <si>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</si>
  <si>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</si>
  <si>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</si>
  <si>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</si>
  <si>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</si>
  <si>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</si>
  <si>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</si>
  <si>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</si>
  <si>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</si>
  <si>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</si>
  <si>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</si>
  <si>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</si>
  <si>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</si>
  <si>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</si>
  <si>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</si>
  <si>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</si>
  <si>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</si>
  <si>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</si>
  <si>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</si>
  <si>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</si>
  <si>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</si>
  <si>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</si>
  <si>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</si>
  <si>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</si>
  <si>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</si>
  <si>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</si>
  <si>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</si>
  <si>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</si>
  <si>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</si>
  <si>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</si>
  <si>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</si>
  <si>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</si>
  <si>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</si>
  <si>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</si>
  <si>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</si>
  <si>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</si>
  <si>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</si>
  <si>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</si>
  <si>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</si>
  <si>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</si>
  <si>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</si>
  <si>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</si>
  <si>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</si>
  <si>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</si>
  <si>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</si>
  <si>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</si>
  <si>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</si>
  <si>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</si>
  <si>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</si>
  <si>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</si>
  <si>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</si>
  <si>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</si>
  <si>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</si>
  <si>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</si>
  <si>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</si>
  <si>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</si>
  <si>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</si>
  <si>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</si>
  <si>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</si>
  <si>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</si>
  <si>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</si>
  <si>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</si>
  <si>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</si>
  <si>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</si>
  <si>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</si>
  <si>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</si>
  <si>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</si>
  <si>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</si>
  <si>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</si>
  <si>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</si>
  <si>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</si>
  <si>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</si>
  <si>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</si>
  <si>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</si>
  <si>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</si>
  <si>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</si>
  <si>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</si>
  <si>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</si>
  <si>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</si>
  <si>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</si>
  <si>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</si>
  <si>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</si>
  <si>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</si>
  <si>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</si>
  <si>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</si>
  <si>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</si>
  <si>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</si>
  <si>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</si>
  <si>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</si>
  <si>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</si>
  <si>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</si>
  <si>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</si>
  <si>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</si>
  <si>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</si>
  <si>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</si>
  <si>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</si>
  <si>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</si>
  <si>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</si>
  <si>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</si>
  <si>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</si>
  <si>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</si>
  <si>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</si>
  <si>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</si>
  <si>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</si>
  <si>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</si>
  <si>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</si>
  <si>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</si>
  <si>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</si>
  <si>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</si>
  <si>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</si>
  <si>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</si>
  <si>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</si>
  <si>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</si>
  <si>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</si>
  <si>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</si>
  <si>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</si>
  <si>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</si>
  <si>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</si>
  <si>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</si>
  <si>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</si>
  <si>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</si>
  <si>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</si>
  <si>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</si>
  <si>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</si>
  <si>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</si>
  <si>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</si>
  <si>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</si>
  <si>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</si>
  <si>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</si>
  <si>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</si>
  <si>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</si>
  <si>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</si>
  <si>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</si>
  <si>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</si>
  <si>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</si>
  <si>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</si>
  <si>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</si>
  <si>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</si>
  <si>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</si>
  <si>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</si>
  <si>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</si>
  <si>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</si>
  <si>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</si>
  <si>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</si>
  <si>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</si>
  <si>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</si>
  <si>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</si>
  <si>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</si>
  <si>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</si>
  <si>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</si>
  <si>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</si>
  <si>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</si>
  <si>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</si>
  <si>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</si>
  <si>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</si>
  <si>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</si>
  <si>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</si>
  <si>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</si>
  <si>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</si>
  <si>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</si>
  <si>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</si>
  <si>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</si>
  <si>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</si>
  <si>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</si>
  <si>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</si>
  <si>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</si>
  <si>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</si>
  <si>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</si>
  <si>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</si>
  <si>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</si>
  <si>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</si>
  <si>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</si>
  <si>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</si>
  <si>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</si>
  <si>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</si>
  <si>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</si>
  <si>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</si>
  <si>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</si>
  <si>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</si>
  <si>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</si>
  <si>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</si>
  <si>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</si>
  <si>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</si>
  <si>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</si>
  <si>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</si>
  <si>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</si>
  <si>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</si>
  <si>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</si>
  <si>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</si>
  <si>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</si>
  <si>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</si>
  <si>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</si>
  <si>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</si>
  <si>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</si>
  <si>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</si>
  <si>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</si>
  <si>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</si>
  <si>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</si>
  <si>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</si>
  <si>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</si>
  <si>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</si>
  <si>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</si>
  <si>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</si>
  <si>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</si>
  <si>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</si>
  <si>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</si>
  <si>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</si>
  <si>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</si>
  <si>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</si>
  <si>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</si>
  <si>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</si>
  <si>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</si>
  <si>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</si>
  <si>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</si>
  <si>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</si>
  <si>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</si>
  <si>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</si>
  <si>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</si>
  <si>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</si>
  <si>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</si>
  <si>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</si>
  <si>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</si>
  <si>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</si>
  <si>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</si>
  <si>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</si>
  <si>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</si>
  <si>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</si>
  <si>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</si>
  <si>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</si>
  <si>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</si>
  <si>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</si>
  <si>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</si>
  <si>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</si>
  <si>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</si>
  <si>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</si>
  <si>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</si>
  <si>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</si>
  <si>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</si>
  <si>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</si>
  <si>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</si>
  <si>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</si>
  <si>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</si>
  <si>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</si>
  <si>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</si>
  <si>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</si>
  <si>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</si>
  <si>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</si>
  <si>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</si>
  <si>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</si>
  <si>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</si>
  <si>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</si>
  <si>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</si>
  <si>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</si>
  <si>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</si>
  <si>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</si>
  <si>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</si>
  <si>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</si>
  <si>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</si>
  <si>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</si>
  <si>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</si>
  <si>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</si>
  <si>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</si>
  <si>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</si>
  <si>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</si>
  <si>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</si>
  <si>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</si>
  <si>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</si>
  <si>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</si>
  <si>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</si>
  <si>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</si>
  <si>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</si>
  <si>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</si>
  <si>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</si>
  <si>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</si>
  <si>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</si>
  <si>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</si>
  <si>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</si>
  <si>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</si>
  <si>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</si>
  <si>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</si>
  <si>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</si>
  <si>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</si>
  <si>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</si>
  <si>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</si>
  <si>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</si>
  <si>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</si>
  <si>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</si>
  <si>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</si>
  <si>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</si>
  <si>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</si>
  <si>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</si>
  <si>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</si>
  <si>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</si>
  <si>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</si>
  <si>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</si>
  <si>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</si>
  <si>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</si>
  <si>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</si>
  <si>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</si>
  <si>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</si>
  <si>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</si>
  <si>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</si>
  <si>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</si>
  <si>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</si>
  <si>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</si>
  <si>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</si>
  <si>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</si>
  <si>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</si>
  <si>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</si>
  <si>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</si>
  <si>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</si>
  <si>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</si>
  <si>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</si>
  <si>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</si>
  <si>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</si>
  <si>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</si>
  <si>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</si>
  <si>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</si>
  <si>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</si>
  <si>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</si>
  <si>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</si>
  <si>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</si>
  <si>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</si>
  <si>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</si>
  <si>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</si>
  <si>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</si>
  <si>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</si>
  <si>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</si>
  <si>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</si>
  <si>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</si>
  <si>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</si>
  <si>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</si>
  <si>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</si>
  <si>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</si>
  <si>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</si>
  <si>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</si>
  <si>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</si>
  <si>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</si>
  <si>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</si>
  <si>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</si>
  <si>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</si>
  <si>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</si>
  <si>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</si>
  <si>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</si>
  <si>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</si>
  <si>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</si>
  <si>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</si>
  <si>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</si>
  <si>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</si>
  <si>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</si>
  <si>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</si>
  <si>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</si>
  <si>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</si>
  <si>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</si>
  <si>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</si>
  <si>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</si>
  <si>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</si>
  <si>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</si>
  <si>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</si>
  <si>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</si>
  <si>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</si>
  <si>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</si>
  <si>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</si>
  <si>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</si>
  <si>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</si>
  <si>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</si>
  <si>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</si>
  <si>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</si>
  <si>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</si>
  <si>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</si>
  <si>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</si>
  <si>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</si>
  <si>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</si>
  <si>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</si>
  <si>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</si>
  <si>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</si>
  <si>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</si>
  <si>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</si>
  <si>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</si>
  <si>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</si>
  <si>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</si>
  <si>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</si>
  <si>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</si>
  <si>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</si>
  <si>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</si>
  <si>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</si>
  <si>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</si>
  <si>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</si>
  <si>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</si>
  <si>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</si>
  <si>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</si>
  <si>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</si>
  <si>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</si>
  <si>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</si>
  <si>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</si>
  <si>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</si>
  <si>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</si>
  <si>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</si>
  <si>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</si>
  <si>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</si>
  <si>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</si>
  <si>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</si>
  <si>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</si>
  <si>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</si>
  <si>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</si>
  <si>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</si>
  <si>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</si>
  <si>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</si>
  <si>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</si>
  <si>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</si>
  <si>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</si>
  <si>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</si>
  <si>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</si>
  <si>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</si>
  <si>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</si>
  <si>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</si>
  <si>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</si>
  <si>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</si>
  <si>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</si>
  <si>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</si>
  <si>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</si>
  <si>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</si>
  <si>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</si>
  <si>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</si>
  <si>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</si>
  <si>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</si>
  <si>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</si>
  <si>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</si>
  <si>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</si>
  <si>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</si>
  <si>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</si>
  <si>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</si>
  <si>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</si>
  <si>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</si>
  <si>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</si>
  <si>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</si>
  <si>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</si>
  <si>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</si>
  <si>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</si>
  <si>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</si>
  <si>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</si>
  <si>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</si>
  <si>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</si>
  <si>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</si>
  <si>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</si>
  <si>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</si>
  <si>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</si>
  <si>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</si>
  <si>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</si>
  <si>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</si>
  <si>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</si>
  <si>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</si>
  <si>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</si>
  <si>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</si>
  <si>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</si>
  <si>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</si>
  <si>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</si>
  <si>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</si>
  <si>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</si>
  <si>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</si>
  <si>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</si>
  <si>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</si>
  <si>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</si>
  <si>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</si>
  <si>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</si>
  <si>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</si>
  <si>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</si>
  <si>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</si>
  <si>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</si>
  <si>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</si>
  <si>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</si>
  <si>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</si>
  <si>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</si>
  <si>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</si>
  <si>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</si>
  <si>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</si>
  <si>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</si>
  <si>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</si>
  <si>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</si>
  <si>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</si>
  <si>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</si>
  <si>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</si>
  <si>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</si>
  <si>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</si>
  <si>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</si>
  <si>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</si>
  <si>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</si>
  <si>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</si>
  <si>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</si>
  <si>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</si>
  <si>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</si>
  <si>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</si>
  <si>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</si>
  <si>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</si>
  <si>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</si>
  <si>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</si>
  <si>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</si>
  <si>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</si>
  <si>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</si>
  <si>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</si>
  <si>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</si>
  <si>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</si>
  <si>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</si>
  <si>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</si>
  <si>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</si>
  <si>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</si>
  <si>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</si>
  <si>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</si>
  <si>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</si>
  <si>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</si>
  <si>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</si>
  <si>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</si>
  <si>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</si>
  <si>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</si>
  <si>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</si>
  <si>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</si>
  <si>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</si>
  <si>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</si>
  <si>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</si>
  <si>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</si>
  <si>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</si>
  <si>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</si>
  <si>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</si>
  <si>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</si>
  <si>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</si>
  <si>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</si>
  <si>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</si>
  <si>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</si>
  <si>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</si>
  <si>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</si>
  <si>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</si>
  <si>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</si>
  <si>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</si>
  <si>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</si>
  <si>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</si>
  <si>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</si>
  <si>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</si>
  <si>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</si>
  <si>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</si>
  <si>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</si>
  <si>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</si>
  <si>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</si>
  <si>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</si>
  <si>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</si>
  <si>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</si>
  <si>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</si>
  <si>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</si>
  <si>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</si>
  <si>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</si>
  <si>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</si>
  <si>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</si>
  <si>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</si>
  <si>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</si>
  <si>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</si>
  <si>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</si>
  <si>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</si>
  <si>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</si>
  <si>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</si>
  <si>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</si>
  <si>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</si>
  <si>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</si>
  <si>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</si>
  <si>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</si>
  <si>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</si>
  <si>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</si>
  <si>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</si>
  <si>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</si>
  <si>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</si>
  <si>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</si>
  <si>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</si>
  <si>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</si>
  <si>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</si>
  <si>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</si>
  <si>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</si>
  <si>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</si>
  <si>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</si>
  <si>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</si>
  <si>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</si>
  <si>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</si>
  <si>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</si>
  <si>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</si>
  <si>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</si>
  <si>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</si>
  <si>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</si>
  <si>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</si>
  <si>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</si>
  <si>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</si>
  <si>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</si>
  <si>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</si>
  <si>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</si>
  <si>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</si>
  <si>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</si>
  <si>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</si>
  <si>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</si>
  <si>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</si>
  <si>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</si>
  <si>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</si>
  <si>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</si>
  <si>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</si>
  <si>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</si>
  <si>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</si>
  <si>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</si>
  <si>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</si>
  <si>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</si>
  <si>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</si>
  <si>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</si>
  <si>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</si>
  <si>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</si>
  <si>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</si>
  <si>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</si>
  <si>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</si>
  <si>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</si>
  <si>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</si>
  <si>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</si>
  <si>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</si>
  <si>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</si>
  <si>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</si>
  <si>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</si>
  <si>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</si>
  <si>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</si>
  <si>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</si>
  <si>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</si>
  <si>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</si>
  <si>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</si>
  <si>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</si>
  <si>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</si>
  <si>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</si>
  <si>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</si>
  <si>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</si>
  <si>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</si>
  <si>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</si>
  <si>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</si>
  <si>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</si>
  <si>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</si>
  <si>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</si>
  <si>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</si>
  <si>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</si>
  <si>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</si>
  <si>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</si>
  <si>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</si>
  <si>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</si>
  <si>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</si>
  <si>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</si>
  <si>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</si>
  <si>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</si>
  <si>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</si>
  <si>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</si>
  <si>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</si>
  <si>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</si>
  <si>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</si>
  <si>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</si>
  <si>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</si>
  <si>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</si>
  <si>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</si>
  <si>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</si>
  <si>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</si>
  <si>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</si>
  <si>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</si>
  <si>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</si>
  <si>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</si>
  <si>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</si>
  <si>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</si>
  <si>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</si>
  <si>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</si>
  <si>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</si>
  <si>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</si>
  <si>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</si>
  <si>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</si>
  <si>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</si>
  <si>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</si>
  <si>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</si>
  <si>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</si>
  <si>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</si>
  <si>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</si>
  <si>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</si>
  <si>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</si>
  <si>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</si>
  <si>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</si>
  <si>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</si>
  <si>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</si>
  <si>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</si>
  <si>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</si>
  <si>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</si>
  <si>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</si>
  <si>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</si>
  <si>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</si>
  <si>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</si>
  <si>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</si>
  <si>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</si>
  <si>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</si>
  <si>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</si>
  <si>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</si>
  <si>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</si>
  <si>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</si>
  <si>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</si>
  <si>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</si>
  <si>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</si>
  <si>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</si>
  <si>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</si>
  <si>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</si>
  <si>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</si>
  <si>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</si>
  <si>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</si>
  <si>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</si>
  <si>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</si>
  <si>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</si>
  <si>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</si>
  <si>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</si>
  <si>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</si>
  <si>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</si>
  <si>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</si>
  <si>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</si>
  <si>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</si>
  <si>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</si>
  <si>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</si>
  <si>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</si>
  <si>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</si>
  <si>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</si>
  <si>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</si>
  <si>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</si>
  <si>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</si>
  <si>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</si>
  <si>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</si>
  <si>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</si>
  <si>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</si>
  <si>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</si>
  <si>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</si>
  <si>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</si>
  <si>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</si>
  <si>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</si>
  <si>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</si>
  <si>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</si>
  <si>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</si>
  <si>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</si>
  <si>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</si>
  <si>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</si>
  <si>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</si>
  <si>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</si>
  <si>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</si>
  <si>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</si>
  <si>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</si>
  <si>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</si>
  <si>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</si>
  <si>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</si>
  <si>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</si>
  <si>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</si>
  <si>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</si>
  <si>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</si>
  <si>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</si>
  <si>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</si>
  <si>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</si>
  <si>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</si>
  <si>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</si>
  <si>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</si>
  <si>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</si>
  <si>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</si>
  <si>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</si>
  <si>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</si>
  <si>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</si>
  <si>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</si>
  <si>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</si>
  <si>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</si>
  <si>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</si>
  <si>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</si>
  <si>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</si>
  <si>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</si>
  <si>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</si>
  <si>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</si>
  <si>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</si>
  <si>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</si>
  <si>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</si>
  <si>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</si>
  <si>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</si>
  <si>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</si>
  <si>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</si>
  <si>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</si>
  <si>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</si>
  <si>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</si>
  <si>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</si>
  <si>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</si>
  <si>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</si>
  <si>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</si>
  <si>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</si>
  <si>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</si>
  <si>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</si>
  <si>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</si>
  <si>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</si>
  <si>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</si>
  <si>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</si>
  <si>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</si>
  <si>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</si>
  <si>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</si>
  <si>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</si>
  <si>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</si>
  <si>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</si>
  <si>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</si>
  <si>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</si>
  <si>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</si>
  <si>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</si>
  <si>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</si>
  <si>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</si>
  <si>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</si>
  <si>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</si>
  <si>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</si>
  <si>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</si>
  <si>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</si>
  <si>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</si>
  <si>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</si>
  <si>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</si>
  <si>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</si>
  <si>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</si>
  <si>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</si>
  <si>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</si>
  <si>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</si>
  <si>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</si>
  <si>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</si>
  <si>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</si>
  <si>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</si>
  <si>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</si>
  <si>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</si>
  <si>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</si>
  <si>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</si>
  <si>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</si>
  <si>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</si>
  <si>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</si>
  <si>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</si>
  <si>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</si>
  <si>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</si>
  <si>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</si>
  <si>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</si>
  <si>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</si>
  <si>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</si>
  <si>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</si>
  <si>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</si>
  <si>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</si>
  <si>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</si>
  <si>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</si>
  <si>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</si>
  <si>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</si>
  <si>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</si>
  <si>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</si>
  <si>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</si>
  <si>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</si>
  <si>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</si>
  <si>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</si>
  <si>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</si>
  <si>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</si>
  <si>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</si>
  <si>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</si>
  <si>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</si>
  <si>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</si>
  <si>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</si>
  <si>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</si>
  <si>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</si>
  <si>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</si>
  <si>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</si>
  <si>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</si>
  <si>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</si>
  <si>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</si>
  <si>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</si>
  <si>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</si>
  <si>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</si>
  <si>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</si>
  <si>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</si>
  <si>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</si>
  <si>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</si>
  <si>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</si>
  <si>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</si>
  <si>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</si>
  <si>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</si>
  <si>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</si>
  <si>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</si>
  <si>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</si>
  <si>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</si>
  <si>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</si>
  <si>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</si>
  <si>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</si>
  <si>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</si>
  <si>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</si>
  <si>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</si>
  <si>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</si>
  <si>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</si>
  <si>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</si>
  <si>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</si>
  <si>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</si>
  <si>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</si>
  <si>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</si>
  <si>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</si>
  <si>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</si>
  <si>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</si>
  <si>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</si>
  <si>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</si>
  <si>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</si>
  <si>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</si>
  <si>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</si>
  <si>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</si>
  <si>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</si>
  <si>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</si>
  <si>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</si>
  <si>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</si>
  <si>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</si>
  <si>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</si>
  <si>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</si>
  <si>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</si>
  <si>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</si>
  <si>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</si>
  <si>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</si>
  <si>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</si>
  <si>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</si>
  <si>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</si>
  <si>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</si>
  <si>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</si>
  <si>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</si>
  <si>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</si>
  <si>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</si>
  <si>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</si>
  <si>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</si>
  <si>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</si>
  <si>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</si>
  <si>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</si>
  <si>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</si>
  <si>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</si>
  <si>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</si>
  <si>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</si>
  <si>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</si>
  <si>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</si>
  <si>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</si>
  <si>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</si>
  <si>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</si>
  <si>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</si>
  <si>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</si>
  <si>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</si>
  <si>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</si>
  <si>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</si>
  <si>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</si>
  <si>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</si>
  <si>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</si>
  <si>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</si>
  <si>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</si>
  <si>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</si>
  <si>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</si>
  <si>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</si>
  <si>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</si>
  <si>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</si>
  <si>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</si>
  <si>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</si>
  <si>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</si>
  <si>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</si>
  <si>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</si>
  <si>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</si>
  <si>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</si>
  <si>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</si>
  <si>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</si>
  <si>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</si>
  <si>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</si>
  <si>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</si>
  <si>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</si>
  <si>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</si>
  <si>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</si>
  <si>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</si>
  <si>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</si>
  <si>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</si>
  <si>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</si>
  <si>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</si>
  <si>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</si>
  <si>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</si>
  <si>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</si>
  <si>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</si>
  <si>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</si>
  <si>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</si>
  <si>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</si>
  <si>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</si>
  <si>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</si>
  <si>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</si>
  <si>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</si>
  <si>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</si>
  <si>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</si>
  <si>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</si>
  <si>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</si>
  <si>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</si>
  <si>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</si>
  <si>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</si>
  <si>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</si>
  <si>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</si>
  <si>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</si>
  <si>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</si>
  <si>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</si>
  <si>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</si>
  <si>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</si>
  <si>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</si>
  <si>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</si>
  <si>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</si>
  <si>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</si>
  <si>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</si>
  <si>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</si>
  <si>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</si>
  <si>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</si>
  <si>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</si>
  <si>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</si>
  <si>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</si>
  <si>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</si>
  <si>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</si>
  <si>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</si>
  <si>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</si>
  <si>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</si>
  <si>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</si>
  <si>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</si>
  <si>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</si>
  <si>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</si>
  <si>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</si>
  <si>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</si>
  <si>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</si>
  <si>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</si>
  <si>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</si>
  <si>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</si>
  <si>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</si>
  <si>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</si>
  <si>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</si>
  <si>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</si>
  <si>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</si>
  <si>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</si>
  <si>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</si>
  <si>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</si>
  <si>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</si>
  <si>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</si>
  <si>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</si>
  <si>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</si>
  <si>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</si>
  <si>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</si>
  <si>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</si>
  <si>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</si>
  <si>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</si>
  <si>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</si>
  <si>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</si>
  <si>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</si>
  <si>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</si>
  <si>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</si>
  <si>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</si>
  <si>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</si>
  <si>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</si>
  <si>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</si>
  <si>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</si>
  <si>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</si>
  <si>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</si>
  <si>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</si>
  <si>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</si>
  <si>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</si>
  <si>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</si>
  <si>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</si>
  <si>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</si>
  <si>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</si>
  <si>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</si>
  <si>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</si>
  <si>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</si>
  <si>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</si>
  <si>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</si>
  <si>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</si>
  <si>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</si>
  <si>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</si>
  <si>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</si>
  <si>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</si>
  <si>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</si>
  <si>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</si>
  <si>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</si>
  <si>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</si>
  <si>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</si>
  <si>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</si>
  <si>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</si>
  <si>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</si>
  <si>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</si>
  <si>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</si>
  <si>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</si>
  <si>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</si>
  <si>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</si>
  <si>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</si>
  <si>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</si>
  <si>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</si>
  <si>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</si>
  <si>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</si>
  <si>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</si>
  <si>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</si>
  <si>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</si>
  <si>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</si>
  <si>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</si>
  <si>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</si>
  <si>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</si>
  <si>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</si>
  <si>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</si>
  <si>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</si>
  <si>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</si>
  <si>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</si>
  <si>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</si>
  <si>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</si>
  <si>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</si>
  <si>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</si>
  <si>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</si>
  <si>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</si>
  <si>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</si>
  <si>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</si>
  <si>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</si>
  <si>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</si>
  <si>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</si>
  <si>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</si>
  <si>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</si>
  <si>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</si>
  <si>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</si>
  <si>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</si>
  <si>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</si>
  <si>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</si>
  <si>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</si>
  <si>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</si>
  <si>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</si>
  <si>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</si>
  <si>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</si>
  <si>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</si>
  <si>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</si>
  <si>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</si>
  <si>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</si>
  <si>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</si>
  <si>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</si>
  <si>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</si>
  <si>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</si>
  <si>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</si>
  <si>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</si>
  <si>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</si>
  <si>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</si>
  <si>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</si>
  <si>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</si>
  <si>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</si>
  <si>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</si>
  <si>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</si>
  <si>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</si>
  <si>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</si>
  <si>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</si>
  <si>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</si>
  <si>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</si>
  <si>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</si>
  <si>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</si>
  <si>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</si>
  <si>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</si>
  <si>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</si>
  <si>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</si>
  <si>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</si>
  <si>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</si>
  <si>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</si>
  <si>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</si>
  <si>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</si>
  <si>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</si>
  <si>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</si>
  <si>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</si>
  <si>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</si>
  <si>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</si>
  <si>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</si>
  <si>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</si>
  <si>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</si>
  <si>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</si>
  <si>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</si>
  <si>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</si>
  <si>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</si>
  <si>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</si>
  <si>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</si>
  <si>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</si>
  <si>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</si>
  <si>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</si>
  <si>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</si>
  <si>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</si>
  <si>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</si>
  <si>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</si>
  <si>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</si>
  <si>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</si>
  <si>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</si>
  <si>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</si>
  <si>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</si>
  <si>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</si>
  <si>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</si>
  <si>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</si>
  <si>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</si>
  <si>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</si>
  <si>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</si>
  <si>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</si>
  <si>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</si>
  <si>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</si>
  <si>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</si>
  <si>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</si>
  <si>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</si>
  <si>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</si>
  <si>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</si>
  <si>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</si>
  <si>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</si>
  <si>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</si>
  <si>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</si>
  <si>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</si>
  <si>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</si>
  <si>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</si>
  <si>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</si>
  <si>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</si>
  <si>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</si>
  <si>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</si>
  <si>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</si>
  <si>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</si>
  <si>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</si>
  <si>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</si>
  <si>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</si>
  <si>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</si>
  <si>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</si>
  <si>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</si>
  <si>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</si>
  <si>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</si>
  <si>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</si>
  <si>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</si>
  <si>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</si>
  <si>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</si>
  <si>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</si>
  <si>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</si>
  <si>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</si>
  <si>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</si>
  <si>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</si>
  <si>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</si>
  <si>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</si>
  <si>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</si>
  <si>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</si>
  <si>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</si>
  <si>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</si>
  <si>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</si>
  <si>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</si>
  <si>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</si>
  <si>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</si>
  <si>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</si>
  <si>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</si>
  <si>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</si>
  <si>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</si>
  <si>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</si>
  <si>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</si>
  <si>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</si>
  <si>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</si>
  <si>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</si>
  <si>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</si>
  <si>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</si>
  <si>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</si>
  <si>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</si>
  <si>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</si>
  <si>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</si>
  <si>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</si>
  <si>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</si>
  <si>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</si>
  <si>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</si>
  <si>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</si>
  <si>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</si>
  <si>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</si>
  <si>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</si>
  <si>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</si>
  <si>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</si>
  <si>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</si>
  <si>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</si>
  <si>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</si>
  <si>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</si>
  <si>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</si>
  <si>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</si>
  <si>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</si>
  <si>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</si>
  <si>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</si>
  <si>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</si>
  <si>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</si>
  <si>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</si>
  <si>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</si>
  <si>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</si>
  <si>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</si>
  <si>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</si>
  <si>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</si>
  <si>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</si>
  <si>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</si>
  <si>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</si>
  <si>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</si>
  <si>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</si>
  <si>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</si>
  <si>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</si>
  <si>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</si>
  <si>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</si>
  <si>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</si>
  <si>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</si>
  <si>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</si>
  <si>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</si>
  <si>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</si>
  <si>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</si>
  <si>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</si>
  <si>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</si>
  <si>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</si>
  <si>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</si>
  <si>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</si>
  <si>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</si>
  <si>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</si>
  <si>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</si>
  <si>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</si>
  <si>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</si>
  <si>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</si>
  <si>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</si>
  <si>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</si>
  <si>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</si>
  <si>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</si>
  <si>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</si>
  <si>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</si>
  <si>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</si>
  <si>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</si>
  <si>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</si>
  <si>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</si>
  <si>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</si>
  <si>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</si>
  <si>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</si>
  <si>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</si>
  <si>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</si>
  <si>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</si>
  <si>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</si>
  <si>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</si>
  <si>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</si>
  <si>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</si>
  <si>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</si>
  <si>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</si>
  <si>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</si>
  <si>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</si>
  <si>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</si>
  <si>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</si>
  <si>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</si>
  <si>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</si>
  <si>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</si>
  <si>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</si>
  <si>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</si>
  <si>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</si>
  <si>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</si>
  <si>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</si>
  <si>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</si>
  <si>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</si>
  <si>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</si>
  <si>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</si>
  <si>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</si>
  <si>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</si>
  <si>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</si>
  <si>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</si>
  <si>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</si>
  <si>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</si>
  <si>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</si>
  <si>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</si>
  <si>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</si>
  <si>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</si>
  <si>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</si>
  <si>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</si>
  <si>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</si>
  <si>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</si>
  <si>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</si>
  <si>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</si>
  <si>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</si>
  <si>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</si>
  <si>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</si>
  <si>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</si>
  <si>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</si>
  <si>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</si>
  <si>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</si>
  <si>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</si>
  <si>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</si>
  <si>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</si>
  <si>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</si>
  <si>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</si>
  <si>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</si>
  <si>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</si>
  <si>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</si>
  <si>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</si>
  <si>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</si>
  <si>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</si>
  <si>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</si>
  <si>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</si>
  <si>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</si>
  <si>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</si>
  <si>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</si>
  <si>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</si>
  <si>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</si>
  <si>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</si>
  <si>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</si>
  <si>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</si>
  <si>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</si>
  <si>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</si>
  <si>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</si>
  <si>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</si>
  <si>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</si>
  <si>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</si>
  <si>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</si>
  <si>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</si>
  <si>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</si>
  <si>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</si>
  <si>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</si>
  <si>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</si>
  <si>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</si>
  <si>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</si>
  <si>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</si>
  <si>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</si>
  <si>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</si>
  <si>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</si>
  <si>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</si>
  <si>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</si>
  <si>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</si>
  <si>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</si>
  <si>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</si>
  <si>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</si>
  <si>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</si>
  <si>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</si>
  <si>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</si>
  <si>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</si>
  <si>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</si>
  <si>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</si>
  <si>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</si>
  <si>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</si>
  <si>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</si>
  <si>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</si>
  <si>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</si>
  <si>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</si>
  <si>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</si>
  <si>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</si>
  <si>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</si>
  <si>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</si>
  <si>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</si>
  <si>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</si>
  <si>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</si>
  <si>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</si>
  <si>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</si>
  <si>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</si>
  <si>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</si>
  <si>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</si>
  <si>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</si>
  <si>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</si>
  <si>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</si>
  <si>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</si>
  <si>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</si>
  <si>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</si>
  <si>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</si>
  <si>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</si>
  <si>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</si>
  <si>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</si>
  <si>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</si>
  <si>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</si>
  <si>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</si>
  <si>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</si>
  <si>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</si>
  <si>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</si>
  <si>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</si>
  <si>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</si>
  <si>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</si>
  <si>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</si>
  <si>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</si>
  <si>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</si>
  <si>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</si>
  <si>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</si>
  <si>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</si>
  <si>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</si>
  <si>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</si>
  <si>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</si>
  <si>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</si>
  <si>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</si>
  <si>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</si>
  <si>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</si>
  <si>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</si>
  <si>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</si>
  <si>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</si>
  <si>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</si>
  <si>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</si>
  <si>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</si>
  <si>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</si>
  <si>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</si>
  <si>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</si>
  <si>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</si>
  <si>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</si>
  <si>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</si>
  <si>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</si>
  <si>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</si>
  <si>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</si>
  <si>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</si>
  <si>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</si>
  <si>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</si>
  <si>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</si>
  <si>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</si>
  <si>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</si>
  <si>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</si>
  <si>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</si>
  <si>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</si>
  <si>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</si>
  <si>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</si>
  <si>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</si>
  <si>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</si>
  <si>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</si>
  <si>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</si>
  <si>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</si>
  <si>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</si>
  <si>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</si>
  <si>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</si>
  <si>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</si>
  <si>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</si>
  <si>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</si>
  <si>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</si>
  <si>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</si>
  <si>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</si>
  <si>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</si>
  <si>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</si>
  <si>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</si>
  <si>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</si>
  <si>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</si>
  <si>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</si>
  <si>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</si>
  <si>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</si>
  <si>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</si>
  <si>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</si>
  <si>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</si>
  <si>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</si>
  <si>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</si>
  <si>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</si>
  <si>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</si>
  <si>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</si>
  <si>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</si>
  <si>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</si>
  <si>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</si>
  <si>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</si>
  <si>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</si>
  <si>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</si>
  <si>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</si>
  <si>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</si>
  <si>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</si>
  <si>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</si>
  <si>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</si>
  <si>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</si>
  <si>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</si>
  <si>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</si>
  <si>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</si>
  <si>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</si>
  <si>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</si>
  <si>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</si>
  <si>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</si>
  <si>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</si>
  <si>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</si>
  <si>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</si>
  <si>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</si>
  <si>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</si>
  <si>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</si>
  <si>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</si>
  <si>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</si>
  <si>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</si>
  <si>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</si>
  <si>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</si>
  <si>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</si>
  <si>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</si>
  <si>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</si>
  <si>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</si>
  <si>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</si>
  <si>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</si>
  <si>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</si>
  <si>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</si>
  <si>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</si>
  <si>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</si>
  <si>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</si>
  <si>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</si>
  <si>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</si>
  <si>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</si>
  <si>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</si>
  <si>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</si>
  <si>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</si>
  <si>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</si>
  <si>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</si>
  <si>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</si>
  <si>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</si>
  <si>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</si>
  <si>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</si>
  <si>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</si>
  <si>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</si>
  <si>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</si>
  <si>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</si>
  <si>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</si>
  <si>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</si>
  <si>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</si>
  <si>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</si>
  <si>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</si>
  <si>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</si>
  <si>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</si>
  <si>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</si>
  <si>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</si>
  <si>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</si>
  <si>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</si>
  <si>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</si>
  <si>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</si>
  <si>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</si>
  <si>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</si>
  <si>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</si>
  <si>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</si>
  <si>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</si>
  <si>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</si>
  <si>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</si>
  <si>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</si>
  <si>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</si>
  <si>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</si>
  <si>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</si>
  <si>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</si>
  <si>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</si>
  <si>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</si>
  <si>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</si>
  <si>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</si>
  <si>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</si>
  <si>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</si>
  <si>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</si>
  <si>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</si>
  <si>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</si>
  <si>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</si>
  <si>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</si>
  <si>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</si>
  <si>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</si>
  <si>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</si>
  <si>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</si>
  <si>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</si>
  <si>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</si>
  <si>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</si>
  <si>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</si>
  <si>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</si>
  <si>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</si>
  <si>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</si>
  <si>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</si>
  <si>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</si>
  <si>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</si>
  <si>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</si>
  <si>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</si>
  <si>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</si>
  <si>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</si>
  <si>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</si>
  <si>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</si>
  <si>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</si>
  <si>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</si>
  <si>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</si>
  <si>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</si>
  <si>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</si>
  <si>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</si>
  <si>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</si>
  <si>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</si>
  <si>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</si>
  <si>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</si>
  <si>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</si>
  <si>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</si>
  <si>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</si>
  <si>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</si>
  <si>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</si>
  <si>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</si>
  <si>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</si>
  <si>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</si>
  <si>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</si>
  <si>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</si>
  <si>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</si>
  <si>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</si>
  <si>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</si>
  <si>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</si>
  <si>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</si>
  <si>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</si>
  <si>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</si>
  <si>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</si>
  <si>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</si>
  <si>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</si>
  <si>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</si>
  <si>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</si>
  <si>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</si>
  <si>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</si>
  <si>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</si>
  <si>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</si>
  <si>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</si>
  <si>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</si>
  <si>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</si>
  <si>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</si>
  <si>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</si>
  <si>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</si>
  <si>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</si>
  <si>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</si>
  <si>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</si>
  <si>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</si>
  <si>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</si>
  <si>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</si>
  <si>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</si>
  <si>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</si>
  <si>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</si>
  <si>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</si>
  <si>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</si>
  <si>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</si>
  <si>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</si>
  <si>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</si>
  <si>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</si>
  <si>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</si>
  <si>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</si>
  <si>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</si>
  <si>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</si>
  <si>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</si>
  <si>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</si>
  <si>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</si>
  <si>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</si>
  <si>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</si>
  <si>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</si>
  <si>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</si>
  <si>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</si>
  <si>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</si>
  <si>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</si>
  <si>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</si>
  <si>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</si>
  <si>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</si>
  <si>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</si>
  <si>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</si>
  <si>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</si>
  <si>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</si>
  <si>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</si>
  <si>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</si>
  <si>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</si>
  <si>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</si>
  <si>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</si>
  <si>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</si>
  <si>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</si>
  <si>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</si>
  <si>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</si>
  <si>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</si>
  <si>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</si>
  <si>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</si>
  <si>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</si>
  <si>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</si>
  <si>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</si>
  <si>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</si>
  <si>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</si>
  <si>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</si>
  <si>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</si>
  <si>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</si>
  <si>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</si>
  <si>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</si>
  <si>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</si>
  <si>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</si>
  <si>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</si>
  <si>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</si>
  <si>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</si>
  <si>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</si>
  <si>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</si>
  <si>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</si>
  <si>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</si>
  <si>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</si>
  <si>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</si>
  <si>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</si>
  <si>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</si>
  <si>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</si>
  <si>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</si>
  <si>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</si>
  <si>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</si>
  <si>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</si>
  <si>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</si>
  <si>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</si>
  <si>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</si>
  <si>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</si>
  <si>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</si>
  <si>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</si>
  <si>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</si>
  <si>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</si>
  <si>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</si>
  <si>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</si>
  <si>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</si>
  <si>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</si>
  <si>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</si>
  <si>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</si>
  <si>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</si>
  <si>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</si>
  <si>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</si>
  <si>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</si>
  <si>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</si>
  <si>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</si>
  <si>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</si>
  <si>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</si>
  <si>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</si>
  <si>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</si>
  <si>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</si>
  <si>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</si>
  <si>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</si>
  <si>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</si>
  <si>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</si>
  <si>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</si>
  <si>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</si>
  <si>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</si>
  <si>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</si>
  <si>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</si>
  <si>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</si>
  <si>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</si>
  <si>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</si>
  <si>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</si>
  <si>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</si>
  <si>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</si>
  <si>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</si>
  <si>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</si>
  <si>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</si>
  <si>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</si>
  <si>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</si>
  <si>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</si>
  <si>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</si>
  <si>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</si>
  <si>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</si>
  <si>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</si>
  <si>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</si>
  <si>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</si>
  <si>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</si>
  <si>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</si>
  <si>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</si>
  <si>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</si>
  <si>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</si>
  <si>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</si>
  <si>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</si>
  <si>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</si>
  <si>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</si>
  <si>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</si>
  <si>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</si>
  <si>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</si>
  <si>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</si>
  <si>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</si>
  <si>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</si>
  <si>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</si>
  <si>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</si>
  <si>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</si>
  <si>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</si>
  <si>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</si>
  <si>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</si>
  <si>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</si>
  <si>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</si>
  <si>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</si>
  <si>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</si>
  <si>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</si>
  <si>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</si>
  <si>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</si>
  <si>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</si>
  <si>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</si>
  <si>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</si>
  <si>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</si>
  <si>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</si>
  <si>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</si>
  <si>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</si>
  <si>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</si>
  <si>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</si>
  <si>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</si>
  <si>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</si>
  <si>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</si>
  <si>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</si>
  <si>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</si>
  <si>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</si>
  <si>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</si>
  <si>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</si>
  <si>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</si>
  <si>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</si>
  <si>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</si>
  <si>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</si>
  <si>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</si>
  <si>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</si>
  <si>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</si>
  <si>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</si>
  <si>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</si>
  <si>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</si>
  <si>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</si>
  <si>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</si>
  <si>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</si>
  <si>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</si>
  <si>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</si>
  <si>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</si>
  <si>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</si>
  <si>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</si>
  <si>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</si>
  <si>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</si>
  <si>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</si>
  <si>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</si>
  <si>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</si>
  <si>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</si>
  <si>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</si>
  <si>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</si>
  <si>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</si>
  <si>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</si>
  <si>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</si>
  <si>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</si>
  <si>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</si>
  <si>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</si>
  <si>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</si>
  <si>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</si>
  <si>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</si>
  <si>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</si>
  <si>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</si>
  <si>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</si>
  <si>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</si>
  <si>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</si>
  <si>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</si>
  <si>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</si>
  <si>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</si>
  <si>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</si>
  <si>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</si>
  <si>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</si>
  <si>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</si>
  <si>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</si>
  <si>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</si>
  <si>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</si>
  <si>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</si>
  <si>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</si>
  <si>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</si>
  <si>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</si>
  <si>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</si>
  <si>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</si>
  <si>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</si>
  <si>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</si>
  <si>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</si>
  <si>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</si>
  <si>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</si>
  <si>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</si>
  <si>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</si>
  <si>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</si>
  <si>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</si>
  <si>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</si>
  <si>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</si>
  <si>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</si>
  <si>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</si>
  <si>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</si>
  <si>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</si>
  <si>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</si>
  <si>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</si>
  <si>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</si>
  <si>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</si>
  <si>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</si>
  <si>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</si>
  <si>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</si>
  <si>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</si>
  <si>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</si>
  <si>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</si>
  <si>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</si>
  <si>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</si>
  <si>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</si>
  <si>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</si>
  <si>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</si>
  <si>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</si>
  <si>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</si>
  <si>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</si>
  <si>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</si>
  <si>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</si>
  <si>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</si>
  <si>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</si>
  <si>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</si>
  <si>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</si>
  <si>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</si>
  <si>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</si>
  <si>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</si>
  <si>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</si>
  <si>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</si>
  <si>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</si>
  <si>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</si>
  <si>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</si>
  <si>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</si>
  <si>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</si>
  <si>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</si>
  <si>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</si>
  <si>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</si>
  <si>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</si>
  <si>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</si>
  <si>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</si>
  <si>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</si>
  <si>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</si>
  <si>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</si>
  <si>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</si>
  <si>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</si>
  <si>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</si>
  <si>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</si>
  <si>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</si>
  <si>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</si>
  <si>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</si>
  <si>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</si>
  <si>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</si>
  <si>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</si>
  <si>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</si>
  <si>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</si>
  <si>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</si>
  <si>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</si>
  <si>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</si>
  <si>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</si>
  <si>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</si>
  <si>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</si>
  <si>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</si>
  <si>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</si>
  <si>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</si>
  <si>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</si>
  <si>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</si>
  <si>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</si>
  <si>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</si>
  <si>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</si>
  <si>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</si>
  <si>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</si>
  <si>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</si>
  <si>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</si>
  <si>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</si>
  <si>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</si>
  <si>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</si>
  <si>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</si>
  <si>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</si>
  <si>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</si>
  <si>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</si>
  <si>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</si>
  <si>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</si>
  <si>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</si>
  <si>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</si>
  <si>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</si>
  <si>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</si>
  <si>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</si>
  <si>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</si>
  <si>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</si>
  <si>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</si>
  <si>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</si>
  <si>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</si>
  <si>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</si>
  <si>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</si>
  <si>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</si>
  <si>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</si>
  <si>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</si>
  <si>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</si>
  <si>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</si>
  <si>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</si>
  <si>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</si>
  <si>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</si>
  <si>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</si>
  <si>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</si>
  <si>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</si>
  <si>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</si>
  <si>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</si>
  <si>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</si>
  <si>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</si>
  <si>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</si>
  <si>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</si>
  <si>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</si>
  <si>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</si>
  <si>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</si>
  <si>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</si>
  <si>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</si>
  <si>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</si>
  <si>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</si>
  <si>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</si>
  <si>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</si>
  <si>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</si>
  <si>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</si>
  <si>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</si>
  <si>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</si>
  <si>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</si>
  <si>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</si>
  <si>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</si>
  <si>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</si>
  <si>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</si>
  <si>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</si>
  <si>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</si>
  <si>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</si>
  <si>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</si>
  <si>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</si>
  <si>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</si>
  <si>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</si>
  <si>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</si>
  <si>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</si>
  <si>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</si>
  <si>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</si>
  <si>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</si>
  <si>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</si>
  <si>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</si>
  <si>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</si>
  <si>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</si>
  <si>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</si>
  <si>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</si>
  <si>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</si>
  <si>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</si>
  <si>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</si>
  <si>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</si>
  <si>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</si>
  <si>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</si>
  <si>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</si>
  <si>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</si>
  <si>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</si>
  <si>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</si>
  <si>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</si>
  <si>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</si>
  <si>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</si>
  <si>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</si>
  <si>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</si>
  <si>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</si>
  <si>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</si>
  <si>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</si>
  <si>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</si>
  <si>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</si>
  <si>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</si>
  <si>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</si>
  <si>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</si>
  <si>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</si>
  <si>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</si>
  <si>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</si>
  <si>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</si>
  <si>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</si>
  <si>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</si>
  <si>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</si>
  <si>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</si>
  <si>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</si>
  <si>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</si>
  <si>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</si>
  <si>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</si>
  <si>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</si>
  <si>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</si>
  <si>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</si>
  <si>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</si>
  <si>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</si>
  <si>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</si>
  <si>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</si>
  <si>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</si>
  <si>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</si>
  <si>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</si>
  <si>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</si>
  <si>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</si>
  <si>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</si>
  <si>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</si>
  <si>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</si>
  <si>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</si>
  <si>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</si>
  <si>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</si>
  <si>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</si>
  <si>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</si>
  <si>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</si>
  <si>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</si>
  <si>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</si>
  <si>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</si>
  <si>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</si>
  <si>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</si>
  <si>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</si>
  <si>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</si>
  <si>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</si>
  <si>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</si>
  <si>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</si>
  <si>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</si>
  <si>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</si>
  <si>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</si>
  <si>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</si>
  <si>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</si>
  <si>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</si>
  <si>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</si>
  <si>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</si>
  <si>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</si>
  <si>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</si>
  <si>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</si>
  <si>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</si>
  <si>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</si>
  <si>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</si>
  <si>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</si>
  <si>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</si>
  <si>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</si>
  <si>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</si>
  <si>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</si>
  <si>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</si>
  <si>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</si>
  <si>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</si>
  <si>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</si>
  <si>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</si>
  <si>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</si>
  <si>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</si>
  <si>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</si>
  <si>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</si>
  <si>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</si>
  <si>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</si>
  <si>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</si>
  <si>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</si>
  <si>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</si>
  <si>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</si>
  <si>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</si>
  <si>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</si>
  <si>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</si>
  <si>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</si>
  <si>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</si>
  <si>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</si>
  <si>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</si>
  <si>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</si>
  <si>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</si>
  <si>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</si>
  <si>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</si>
  <si>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</si>
  <si>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</si>
  <si>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</si>
  <si>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</si>
  <si>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</si>
  <si>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</si>
  <si>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</si>
  <si>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</si>
  <si>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</si>
  <si>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</si>
  <si>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</si>
  <si>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</si>
  <si>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</si>
  <si>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</si>
  <si>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</si>
  <si>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</si>
  <si>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</si>
  <si>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</si>
  <si>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</si>
  <si>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</si>
  <si>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</si>
  <si>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</si>
  <si>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</si>
  <si>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</si>
  <si>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</si>
  <si>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</si>
  <si>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</si>
  <si>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</si>
  <si>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</si>
  <si>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</si>
  <si>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</si>
  <si>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</si>
  <si>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</si>
  <si>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</si>
  <si>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</si>
  <si>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</si>
  <si>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</si>
  <si>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</si>
  <si>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</si>
  <si>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</si>
  <si>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</si>
  <si>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</si>
  <si>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</si>
  <si>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</si>
  <si>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</si>
  <si>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</si>
  <si>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</si>
  <si>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</si>
  <si>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</si>
  <si>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</si>
  <si>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</si>
  <si>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</si>
  <si>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</si>
  <si>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</si>
  <si>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</si>
  <si>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</si>
  <si>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</si>
  <si>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</si>
  <si>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</si>
  <si>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</si>
  <si>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</si>
  <si>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</si>
  <si>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</si>
  <si>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</si>
  <si>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</si>
  <si>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</si>
  <si>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</si>
  <si>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</si>
  <si>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</si>
  <si>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</si>
  <si>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</si>
  <si>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</si>
  <si>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</si>
  <si>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</si>
  <si>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</si>
  <si>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</si>
  <si>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</si>
  <si>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</si>
  <si>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</si>
  <si>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</si>
  <si>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</si>
  <si>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</si>
  <si>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</si>
  <si>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</si>
  <si>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</si>
  <si>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</si>
  <si>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</si>
  <si>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</si>
  <si>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</si>
  <si>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</si>
  <si>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</si>
  <si>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</si>
  <si>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</si>
  <si>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</si>
  <si>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</si>
  <si>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</si>
  <si>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</si>
  <si>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</si>
  <si>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</si>
  <si>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</si>
  <si>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</si>
  <si>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</si>
  <si>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</si>
  <si>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</si>
  <si>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</si>
  <si>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</si>
  <si>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</si>
  <si>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</si>
  <si>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</si>
  <si>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</si>
  <si>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</si>
  <si>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</si>
  <si>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</si>
  <si>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</si>
  <si>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</si>
  <si>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</si>
  <si>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</si>
  <si>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</si>
  <si>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</si>
  <si>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</si>
  <si>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</si>
  <si>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</si>
  <si>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</si>
  <si>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</si>
  <si>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</si>
  <si>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</si>
  <si>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</si>
  <si>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</si>
  <si>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</si>
  <si>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</si>
  <si>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</si>
  <si>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</si>
  <si>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</si>
  <si>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</si>
  <si>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</si>
  <si>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</si>
  <si>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</si>
  <si>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</si>
  <si>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</si>
  <si>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</si>
  <si>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</si>
  <si>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</si>
  <si>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</si>
  <si>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</si>
  <si>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</si>
  <si>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</si>
  <si>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</si>
  <si>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</si>
  <si>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</si>
  <si>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</si>
  <si>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</si>
  <si>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</si>
  <si>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</si>
  <si>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</si>
  <si>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</si>
  <si>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</si>
  <si>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</si>
  <si>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</si>
  <si>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</si>
  <si>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</si>
  <si>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</si>
  <si>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</si>
  <si>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</si>
  <si>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</si>
  <si>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</si>
  <si>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</si>
  <si>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</si>
  <si>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</si>
  <si>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</si>
  <si>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</si>
  <si>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</si>
  <si>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</si>
  <si>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</si>
  <si>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</si>
  <si>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</si>
  <si>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</si>
  <si>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</si>
  <si>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</si>
  <si>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</si>
  <si>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</si>
  <si>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</si>
  <si>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</si>
  <si>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</si>
  <si>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</si>
  <si>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</si>
  <si>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</si>
  <si>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</si>
  <si>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</si>
  <si>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</si>
  <si>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</si>
  <si>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</si>
  <si>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</si>
  <si>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</si>
  <si>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</si>
  <si>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</si>
  <si>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</si>
  <si>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</si>
  <si>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</si>
  <si>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</si>
  <si>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</si>
  <si>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</si>
  <si>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</si>
  <si>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</si>
  <si>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</si>
  <si>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</si>
  <si>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</si>
  <si>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</si>
  <si>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</si>
  <si>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</si>
  <si>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</si>
  <si>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</si>
  <si>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</si>
  <si>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</si>
  <si>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</si>
  <si>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</si>
  <si>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</si>
  <si>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</si>
  <si>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</si>
  <si>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</si>
  <si>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</si>
  <si>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</si>
  <si>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</si>
  <si>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</si>
  <si>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</si>
  <si>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</si>
  <si>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</si>
  <si>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</si>
  <si>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</si>
  <si>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</si>
  <si>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</si>
  <si>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</si>
  <si>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</si>
  <si>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</si>
  <si>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</si>
  <si>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</si>
  <si>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</si>
  <si>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</si>
  <si>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</si>
  <si>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</si>
  <si>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</si>
  <si>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</si>
  <si>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</si>
  <si>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</si>
  <si>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</si>
  <si>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</si>
  <si>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</si>
  <si>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</si>
  <si>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</si>
  <si>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</si>
  <si>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</si>
  <si>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</si>
  <si>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</si>
  <si>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</si>
  <si>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</si>
  <si>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</si>
  <si>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</si>
  <si>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</si>
  <si>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</si>
  <si>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</si>
  <si>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</si>
  <si>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</si>
  <si>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</si>
  <si>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</si>
  <si>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</si>
  <si>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</si>
  <si>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</si>
  <si>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</si>
  <si>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</si>
  <si>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</si>
  <si>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</si>
  <si>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</si>
  <si>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</si>
  <si>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</si>
  <si>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</si>
  <si>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</si>
  <si>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</si>
  <si>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</si>
  <si>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</si>
  <si>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</si>
  <si>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</si>
  <si>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</si>
  <si>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</si>
  <si>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</si>
  <si>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</si>
  <si>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</si>
  <si>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</si>
  <si>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</si>
  <si>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</si>
  <si>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</si>
  <si>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</si>
  <si>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</si>
  <si>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</si>
  <si>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</si>
  <si>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</si>
  <si>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</si>
  <si>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</si>
  <si>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</si>
  <si>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</si>
  <si>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</si>
  <si>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</si>
  <si>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</si>
  <si>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</si>
  <si>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</si>
  <si>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</si>
  <si>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</si>
  <si>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</si>
  <si>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</si>
  <si>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</si>
  <si>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</si>
  <si>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</si>
  <si>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</si>
  <si>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</si>
  <si>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</si>
  <si>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</si>
  <si>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</si>
  <si>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</si>
  <si>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</si>
  <si>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</si>
  <si>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</si>
  <si>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</si>
  <si>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</si>
  <si>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</si>
  <si>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</si>
  <si>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</si>
  <si>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</si>
  <si>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</si>
  <si>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</si>
  <si>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</si>
  <si>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</si>
  <si>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</si>
  <si>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</si>
  <si>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</si>
  <si>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</si>
  <si>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</si>
  <si>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</si>
  <si>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</si>
  <si>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</si>
  <si>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</si>
  <si>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</si>
  <si>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</si>
  <si>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</si>
  <si>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</si>
  <si>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</si>
  <si>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</si>
  <si>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</si>
  <si>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</si>
  <si>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</si>
  <si>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</si>
  <si>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</si>
  <si>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</si>
  <si>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</si>
  <si>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</si>
  <si>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</si>
  <si>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</si>
  <si>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</si>
  <si>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</si>
  <si>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</si>
  <si>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</si>
  <si>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</si>
  <si>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</si>
  <si>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</si>
  <si>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</si>
  <si>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</si>
  <si>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</si>
  <si>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</si>
  <si>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</si>
  <si>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</si>
  <si>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</si>
  <si>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</si>
  <si>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</si>
  <si>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</si>
  <si>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</si>
  <si>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</si>
  <si>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</si>
  <si>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</si>
  <si>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</si>
  <si>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</si>
  <si>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</si>
  <si>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</si>
  <si>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</si>
  <si>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</si>
  <si>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</si>
  <si>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</si>
  <si>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</si>
  <si>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</si>
  <si>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</si>
  <si>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</si>
  <si>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</si>
  <si>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</si>
  <si>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</si>
  <si>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</si>
  <si>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</si>
  <si>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</si>
  <si>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</si>
  <si>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</si>
  <si>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</si>
  <si>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</si>
  <si>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</si>
  <si>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</si>
  <si>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</si>
  <si>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</si>
  <si>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</si>
  <si>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</si>
  <si>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</si>
  <si>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</si>
  <si>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</si>
  <si>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</si>
  <si>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</si>
  <si>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</si>
  <si>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</si>
  <si>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</si>
  <si>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</si>
  <si>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</si>
  <si>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</si>
  <si>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</si>
  <si>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</si>
  <si>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</si>
  <si>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</si>
  <si>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</si>
  <si>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</si>
  <si>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</si>
  <si>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</si>
  <si>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</si>
  <si>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</si>
  <si>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</si>
  <si>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</si>
  <si>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</si>
  <si>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</si>
  <si>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</si>
  <si>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</si>
  <si>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</si>
  <si>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</si>
  <si>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</si>
  <si>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</si>
  <si>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</si>
  <si>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</si>
  <si>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</si>
  <si>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</si>
  <si>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</si>
  <si>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</si>
  <si>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</si>
  <si>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</si>
  <si>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</si>
  <si>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</si>
  <si>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</si>
  <si>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</si>
  <si>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</si>
  <si>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</si>
  <si>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</si>
  <si>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</si>
  <si>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</si>
  <si>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</si>
  <si>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</si>
  <si>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</si>
  <si>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</si>
  <si>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</si>
  <si>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</si>
  <si>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</si>
  <si>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</si>
  <si>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</si>
  <si>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</si>
  <si>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</si>
  <si>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</si>
  <si>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</si>
  <si>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</si>
  <si>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</si>
  <si>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</si>
  <si>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</si>
  <si>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</si>
  <si>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</si>
  <si>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</si>
  <si>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</si>
  <si>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</si>
  <si>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</si>
  <si>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</si>
  <si>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</si>
  <si>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</si>
  <si>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</si>
  <si>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</si>
  <si>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</si>
  <si>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</si>
  <si>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</si>
  <si>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</si>
  <si>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</si>
  <si>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</si>
  <si>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</si>
  <si>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</si>
  <si>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</si>
  <si>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</si>
  <si>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</si>
  <si>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</si>
  <si>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</si>
  <si>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</si>
  <si>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</si>
  <si>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</si>
  <si>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</si>
  <si>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</si>
  <si>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</si>
  <si>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</si>
  <si>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</si>
  <si>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</si>
  <si>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</si>
  <si>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</si>
  <si>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</si>
  <si>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</si>
  <si>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</si>
  <si>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</si>
  <si>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</si>
  <si>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</si>
  <si>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</si>
  <si>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</si>
  <si>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</si>
  <si>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</si>
  <si>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</si>
  <si>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</si>
  <si>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</si>
  <si>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</si>
  <si>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</si>
  <si>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</si>
  <si>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</si>
  <si>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</si>
  <si>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</si>
  <si>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</si>
  <si>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</si>
  <si>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</si>
  <si>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</si>
  <si>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</si>
  <si>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</si>
  <si>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</si>
  <si>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</si>
  <si>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</si>
  <si>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</si>
  <si>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</si>
  <si>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</si>
  <si>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</si>
  <si>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</si>
  <si>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</si>
  <si>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</si>
  <si>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</si>
  <si>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</si>
  <si>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</si>
  <si>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</si>
  <si>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</si>
  <si>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</si>
  <si>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</si>
  <si>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</si>
  <si>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</si>
  <si>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</si>
  <si>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</si>
  <si>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</si>
  <si>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</si>
  <si>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</si>
  <si>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</si>
  <si>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</si>
  <si>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</si>
  <si>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</si>
  <si>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</si>
  <si>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</si>
  <si>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</si>
  <si>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</si>
  <si>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</si>
  <si>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</si>
  <si>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</si>
  <si>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</si>
  <si>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</si>
  <si>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</si>
  <si>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</si>
  <si>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</si>
  <si>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</si>
  <si>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</si>
  <si>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</si>
  <si>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</si>
  <si>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</si>
  <si>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</si>
  <si>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</si>
  <si>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</si>
  <si>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</si>
  <si>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</si>
  <si>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</si>
  <si>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</si>
  <si>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</si>
  <si>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</si>
  <si>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</si>
  <si>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</si>
  <si>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</si>
  <si>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</si>
  <si>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</si>
  <si>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</si>
  <si>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</si>
  <si>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</si>
  <si>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</si>
  <si>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</si>
  <si>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</si>
  <si>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</si>
  <si>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</si>
  <si>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</si>
  <si>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</si>
  <si>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</si>
  <si>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</si>
  <si>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</si>
  <si>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</si>
  <si>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</si>
  <si>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</si>
  <si>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</si>
  <si>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</si>
  <si>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</si>
  <si>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</si>
  <si>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</si>
  <si>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</si>
  <si>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</si>
  <si>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</si>
  <si>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</si>
  <si>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</si>
  <si>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</si>
  <si>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</si>
  <si>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</si>
  <si>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</si>
  <si>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</si>
  <si>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</si>
  <si>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</si>
  <si>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</si>
  <si>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</si>
  <si>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</si>
  <si>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</si>
  <si>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</si>
  <si>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</si>
  <si>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</si>
  <si>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</si>
  <si>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</si>
  <si>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</si>
  <si>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</si>
  <si>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</si>
  <si>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</si>
  <si>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</si>
  <si>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</si>
  <si>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</si>
  <si>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</si>
  <si>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</si>
  <si>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</si>
  <si>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</si>
  <si>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</si>
  <si>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</si>
  <si>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</si>
  <si>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</si>
  <si>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</si>
  <si>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</si>
  <si>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</si>
  <si>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</si>
  <si>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</si>
  <si>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</si>
  <si>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</si>
  <si>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</si>
  <si>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</si>
  <si>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</si>
  <si>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</si>
  <si>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</si>
  <si>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</si>
  <si>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</si>
  <si>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</si>
  <si>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</si>
  <si>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</si>
  <si>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</si>
  <si>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</si>
  <si>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</si>
  <si>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</si>
  <si>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</si>
  <si>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</si>
  <si>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</si>
  <si>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</si>
  <si>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</si>
  <si>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</si>
  <si>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</si>
  <si>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</si>
  <si>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</si>
  <si>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</si>
  <si>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</si>
  <si>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</si>
  <si>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</si>
  <si>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</si>
  <si>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</si>
  <si>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</si>
  <si>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</si>
  <si>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</si>
  <si>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</si>
  <si>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</si>
  <si>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</si>
  <si>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</si>
  <si>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</si>
  <si>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</si>
  <si>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</si>
  <si>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</si>
  <si>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</si>
  <si>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</si>
  <si>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</si>
  <si>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</si>
  <si>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</si>
  <si>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</si>
  <si>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</si>
  <si>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</si>
  <si>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</si>
  <si>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</si>
  <si>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</si>
  <si>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</si>
  <si>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</si>
  <si>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</si>
  <si>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</si>
  <si>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</si>
  <si>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</si>
  <si>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</si>
  <si>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</si>
  <si>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</si>
  <si>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</si>
  <si>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</si>
  <si>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</si>
  <si>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</si>
  <si>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</si>
  <si>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</si>
  <si>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</si>
  <si>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</si>
  <si>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</si>
  <si>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</si>
  <si>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</si>
  <si>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</si>
  <si>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</si>
  <si>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</si>
  <si>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</si>
  <si>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</si>
  <si>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</si>
  <si>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</si>
  <si>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</si>
  <si>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</si>
  <si>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</si>
  <si>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</si>
  <si>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</si>
  <si>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</si>
  <si>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</si>
  <si>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</si>
  <si>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</si>
  <si>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</si>
  <si>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</si>
  <si>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</si>
  <si>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</si>
  <si>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</si>
  <si>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</si>
  <si>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</si>
  <si>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</si>
  <si>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</si>
  <si>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</si>
  <si>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</si>
  <si>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</si>
  <si>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</si>
  <si>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</si>
  <si>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</si>
  <si>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</si>
  <si>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</si>
  <si>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</si>
  <si>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</si>
  <si>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</si>
  <si>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</si>
  <si>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</si>
  <si>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</si>
  <si>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</si>
  <si>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</si>
  <si>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</si>
  <si>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</si>
  <si>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</si>
  <si>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</si>
  <si>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</si>
  <si>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</si>
  <si>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</si>
  <si>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</si>
  <si>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</si>
  <si>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</si>
  <si>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</si>
  <si>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</si>
  <si>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</si>
  <si>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</si>
  <si>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</si>
  <si>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</si>
  <si>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</si>
  <si>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</si>
  <si>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</si>
  <si>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</si>
  <si>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</si>
  <si>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</si>
  <si>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</si>
  <si>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</si>
  <si>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</si>
  <si>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</si>
  <si>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</si>
  <si>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</si>
  <si>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</si>
  <si>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</si>
  <si>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</si>
  <si>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</si>
  <si>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</si>
  <si>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</si>
  <si>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</si>
  <si>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</si>
  <si>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</si>
  <si>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</si>
  <si>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</si>
  <si>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</si>
  <si>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</si>
  <si>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</si>
  <si>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</si>
  <si>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</si>
  <si>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</si>
  <si>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</si>
  <si>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</si>
  <si>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</si>
  <si>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</si>
  <si>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</si>
  <si>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</si>
  <si>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</si>
  <si>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</si>
  <si>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</si>
  <si>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</si>
  <si>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</si>
  <si>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</si>
  <si>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</si>
  <si>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</si>
  <si>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</si>
  <si>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</si>
  <si>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</si>
  <si>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</si>
  <si>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</si>
  <si>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</si>
  <si>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</si>
  <si>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</si>
  <si>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</si>
  <si>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</si>
  <si>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</si>
  <si>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</si>
  <si>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</si>
  <si>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</si>
  <si>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</si>
  <si>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</si>
  <si>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</si>
  <si>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</si>
  <si>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</si>
  <si>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</si>
  <si>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</si>
  <si>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</si>
  <si>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</si>
  <si>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</si>
  <si>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</si>
  <si>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</si>
  <si>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</si>
  <si>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</si>
  <si>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</si>
  <si>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</si>
  <si>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</si>
  <si>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</si>
  <si>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</si>
  <si>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</si>
  <si>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</si>
  <si>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</si>
  <si>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</si>
  <si>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</si>
  <si>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</si>
  <si>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</si>
  <si>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</si>
  <si>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</si>
  <si>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</si>
  <si>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</si>
  <si>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</si>
  <si>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</si>
  <si>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</si>
  <si>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</si>
  <si>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</si>
  <si>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</si>
  <si>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</si>
  <si>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</si>
  <si>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</si>
  <si>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</si>
  <si>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</si>
  <si>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</si>
  <si>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</si>
  <si>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</si>
  <si>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</si>
  <si>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</si>
  <si>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</si>
  <si>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</si>
  <si>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</si>
  <si>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</si>
  <si>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</si>
  <si>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</si>
  <si>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</si>
  <si>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</si>
  <si>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</si>
  <si>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</si>
  <si>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</si>
  <si>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</si>
  <si>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</si>
  <si>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</si>
  <si>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</si>
  <si>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</si>
  <si>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</si>
  <si>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</si>
  <si>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</si>
  <si>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</si>
  <si>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</si>
  <si>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</si>
  <si>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</si>
  <si>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</si>
  <si>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</si>
  <si>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</si>
  <si>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</si>
  <si>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</si>
  <si>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</si>
  <si>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</si>
  <si>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</si>
  <si>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</si>
  <si>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</si>
  <si>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</si>
  <si>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</si>
  <si>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</si>
  <si>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</si>
  <si>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</si>
  <si>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</si>
  <si>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</si>
  <si>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</si>
  <si>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</si>
  <si>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</si>
  <si>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</si>
  <si>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</si>
  <si>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</si>
  <si>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</si>
  <si>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</si>
  <si>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</si>
  <si>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</si>
  <si>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</si>
  <si>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</si>
  <si>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</si>
  <si>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</si>
  <si>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</si>
  <si>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</si>
  <si>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</si>
  <si>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</si>
  <si>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</si>
  <si>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</si>
  <si>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</si>
  <si>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</si>
  <si>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</si>
  <si>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</si>
  <si>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</si>
  <si>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</si>
  <si>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</si>
  <si>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</si>
  <si>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</si>
  <si>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</si>
  <si>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</si>
  <si>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</si>
  <si>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</si>
  <si>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</si>
  <si>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</si>
  <si>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</si>
  <si>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</si>
  <si>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</si>
  <si>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</si>
  <si>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</si>
  <si>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</si>
  <si>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</si>
  <si>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</si>
  <si>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</si>
  <si>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</si>
  <si>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</si>
  <si>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</si>
  <si>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</si>
  <si>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</si>
  <si>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</si>
  <si>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</si>
  <si>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</si>
  <si>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</si>
  <si>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</si>
  <si>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</si>
  <si>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</si>
  <si>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</si>
  <si>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</si>
  <si>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</si>
  <si>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</si>
  <si>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</si>
  <si>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</si>
  <si>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</si>
  <si>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</si>
  <si>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</si>
  <si>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</si>
  <si>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</si>
  <si>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</si>
  <si>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</si>
  <si>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</si>
  <si>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</si>
  <si>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</si>
  <si>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</si>
  <si>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</si>
  <si>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</si>
  <si>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</si>
  <si>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</si>
  <si>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</si>
  <si>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</si>
  <si>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</si>
  <si>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</si>
  <si>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</si>
  <si>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</si>
  <si>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</si>
  <si>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</si>
  <si>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</si>
  <si>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</si>
  <si>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</si>
  <si>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</si>
  <si>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</si>
  <si>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</si>
  <si>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</si>
  <si>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</si>
  <si>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</si>
  <si>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</si>
  <si>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</si>
  <si>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</si>
  <si>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</si>
  <si>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</si>
  <si>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</si>
  <si>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</si>
  <si>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</si>
  <si>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</si>
  <si>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</si>
  <si>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</si>
  <si>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</si>
  <si>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</si>
  <si>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</si>
  <si>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</si>
  <si>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</si>
  <si>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</si>
  <si>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</si>
  <si>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</si>
  <si>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</si>
  <si>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</si>
  <si>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</si>
  <si>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</si>
  <si>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</si>
  <si>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</si>
  <si>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</si>
  <si>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</si>
  <si>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</si>
  <si>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</si>
  <si>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</si>
  <si>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</si>
  <si>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</si>
  <si>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</si>
  <si>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</si>
  <si>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</si>
  <si>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</si>
  <si>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</si>
  <si>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</si>
  <si>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</si>
  <si>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</si>
  <si>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</si>
  <si>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</si>
  <si>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</si>
  <si>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</si>
  <si>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</si>
  <si>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</si>
  <si>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</si>
  <si>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</si>
  <si>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</si>
  <si>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</si>
  <si>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</si>
  <si>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</si>
  <si>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</si>
  <si>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</si>
  <si>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</si>
  <si>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</si>
  <si>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</si>
  <si>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</si>
  <si>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</si>
  <si>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</si>
  <si>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</si>
  <si>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</si>
  <si>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</si>
  <si>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</si>
  <si>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</si>
  <si>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</si>
  <si>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</si>
  <si>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</si>
  <si>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</si>
  <si>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</si>
  <si>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</si>
  <si>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</si>
  <si>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</si>
  <si>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</si>
  <si>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</si>
  <si>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</si>
  <si>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</si>
  <si>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</si>
  <si>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</si>
  <si>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</si>
  <si>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</si>
  <si>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</si>
  <si>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</si>
  <si>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</si>
  <si>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</si>
  <si>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</si>
  <si>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</si>
  <si>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</si>
  <si>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</si>
  <si>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</si>
  <si>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</si>
  <si>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</si>
  <si>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</si>
  <si>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</si>
  <si>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</si>
  <si>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</si>
  <si>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</si>
  <si>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</si>
  <si>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</si>
  <si>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</si>
  <si>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</si>
  <si>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</si>
  <si>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</si>
  <si>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</si>
  <si>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</si>
  <si>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</si>
  <si>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</si>
  <si>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</si>
  <si>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</si>
  <si>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</si>
  <si>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</si>
  <si>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</si>
  <si>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</si>
  <si>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</si>
  <si>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</si>
  <si>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</si>
  <si>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</si>
  <si>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</si>
  <si>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</si>
  <si>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</si>
  <si>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</si>
  <si>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</si>
  <si>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</si>
  <si>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</si>
  <si>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</si>
  <si>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</si>
  <si>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</si>
  <si>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</si>
  <si>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</si>
  <si>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</si>
  <si>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</si>
  <si>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</si>
  <si>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</si>
  <si>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</si>
  <si>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</si>
  <si>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</si>
  <si>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</si>
  <si>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</si>
  <si>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</si>
  <si>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</si>
  <si>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</si>
  <si>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</si>
  <si>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</si>
  <si>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</si>
  <si>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</si>
  <si>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</si>
  <si>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</si>
  <si>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</si>
  <si>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</si>
  <si>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</si>
  <si>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</si>
  <si>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</si>
  <si>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</si>
  <si>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</si>
  <si>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</si>
  <si>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</si>
  <si>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</si>
  <si>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</si>
  <si>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</si>
  <si>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</si>
  <si>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</si>
  <si>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</si>
  <si>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</si>
  <si>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</si>
  <si>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</si>
  <si>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</si>
  <si>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</si>
  <si>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</si>
  <si>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</si>
  <si>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</si>
  <si>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</si>
  <si>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</si>
  <si>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</si>
  <si>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</si>
  <si>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</si>
  <si>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</si>
  <si>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</si>
  <si>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</si>
  <si>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</si>
  <si>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</si>
  <si>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</si>
  <si>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</si>
  <si>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</si>
  <si>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</si>
  <si>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</si>
  <si>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</si>
  <si>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</si>
  <si>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</si>
  <si>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</si>
  <si>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</si>
  <si>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</si>
  <si>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</si>
  <si>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</si>
  <si>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</si>
  <si>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</si>
  <si>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</si>
  <si>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</si>
  <si>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</si>
  <si>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</si>
  <si>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</si>
  <si>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</si>
  <si>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</si>
  <si>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</si>
  <si>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</si>
  <si>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</si>
  <si>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</si>
  <si>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</si>
  <si>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</si>
  <si>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</si>
  <si>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</si>
  <si>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</si>
  <si>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</si>
  <si>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</si>
  <si>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</si>
  <si>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</si>
  <si>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</si>
  <si>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</si>
  <si>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</si>
  <si>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</si>
  <si>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</si>
  <si>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</si>
  <si>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</si>
  <si>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</si>
  <si>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</si>
  <si>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</si>
  <si>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</si>
  <si>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</si>
  <si>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</si>
  <si>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</si>
  <si>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</si>
  <si>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</si>
  <si>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</si>
  <si>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</si>
  <si>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</si>
  <si>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</si>
  <si>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</si>
  <si>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</si>
  <si>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</si>
  <si>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</si>
  <si>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</si>
  <si>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</si>
  <si>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</si>
  <si>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</si>
  <si>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</si>
  <si>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</si>
  <si>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</si>
  <si>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</si>
  <si>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</si>
  <si>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</si>
  <si>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</si>
  <si>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</si>
  <si>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</si>
  <si>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</si>
  <si>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</si>
  <si>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</si>
  <si>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</si>
  <si>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</si>
  <si>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</si>
  <si>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</si>
  <si>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</si>
  <si>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</si>
  <si>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</si>
  <si>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</si>
  <si>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</si>
  <si>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</si>
  <si>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</si>
  <si>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</si>
  <si>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</si>
  <si>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</si>
  <si>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</si>
  <si>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</si>
  <si>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</si>
  <si>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</si>
  <si>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</si>
  <si>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</si>
  <si>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</si>
  <si>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</si>
  <si>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</si>
  <si>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</si>
  <si>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</si>
  <si>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</si>
  <si>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</si>
  <si>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</si>
  <si>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</si>
  <si>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</si>
  <si>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</si>
  <si>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</si>
  <si>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</si>
  <si>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</si>
  <si>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</si>
  <si>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</si>
  <si>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</si>
  <si>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</si>
  <si>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</si>
  <si>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</si>
  <si>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</si>
  <si>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</si>
  <si>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</si>
  <si>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</si>
  <si>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</si>
  <si>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</si>
  <si>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</si>
  <si>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</si>
  <si>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</si>
  <si>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</si>
  <si>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</si>
  <si>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</si>
  <si>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</si>
  <si>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</si>
  <si>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</si>
  <si>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</si>
  <si>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</si>
  <si>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</si>
  <si>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</si>
  <si>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</si>
  <si>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</si>
  <si>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</si>
  <si>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</si>
  <si>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</si>
  <si>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</si>
  <si>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</si>
  <si>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</si>
  <si>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</si>
  <si>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</si>
  <si>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</si>
  <si>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</si>
  <si>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</si>
  <si>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</si>
  <si>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</si>
  <si>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</si>
  <si>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</si>
  <si>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</si>
  <si>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</si>
  <si>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</si>
  <si>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</si>
  <si>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</si>
  <si>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</si>
  <si>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</si>
  <si>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</si>
  <si>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</si>
  <si>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</si>
  <si>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</si>
  <si>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</si>
  <si>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</si>
  <si>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</si>
  <si>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</si>
  <si>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</si>
  <si>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</si>
  <si>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</si>
  <si>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</si>
  <si>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</si>
  <si>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</si>
  <si>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</si>
  <si>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</si>
  <si>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</si>
  <si>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</si>
  <si>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</si>
  <si>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</si>
  <si>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</si>
  <si>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</si>
  <si>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</si>
  <si>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</si>
  <si>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</si>
  <si>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</si>
  <si>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</si>
  <si>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</si>
  <si>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</si>
  <si>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</si>
  <si>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</si>
  <si>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</si>
  <si>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</si>
  <si>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</si>
  <si>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</si>
  <si>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</si>
  <si>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</si>
  <si>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</si>
  <si>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</si>
  <si>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</si>
  <si>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</si>
  <si>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</si>
  <si>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</si>
  <si>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</si>
  <si>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</si>
  <si>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</si>
  <si>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</si>
  <si>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</si>
  <si>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</si>
  <si>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</si>
  <si>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</si>
  <si>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</si>
  <si>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</si>
  <si>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</si>
  <si>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</si>
  <si>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</si>
  <si>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</si>
  <si>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</si>
  <si>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</si>
  <si>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</si>
  <si>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</si>
  <si>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</si>
  <si>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</si>
  <si>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</si>
  <si>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</si>
  <si>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</si>
  <si>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</si>
  <si>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</si>
  <si>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</si>
  <si>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</si>
  <si>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</si>
  <si>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</si>
  <si>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</si>
  <si>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</si>
  <si>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</si>
  <si>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</si>
  <si>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</si>
  <si>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</si>
  <si>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</si>
  <si>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</si>
  <si>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</si>
  <si>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</si>
  <si>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</si>
  <si>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</si>
  <si>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</si>
  <si>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</si>
  <si>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</si>
  <si>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</si>
  <si>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</si>
  <si>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</si>
  <si>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</si>
  <si>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</si>
  <si>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</si>
  <si>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</si>
  <si>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</si>
  <si>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</si>
  <si>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</si>
  <si>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</si>
  <si>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</si>
  <si>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</si>
  <si>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</si>
  <si>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</si>
  <si>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</si>
  <si>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</si>
  <si>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</si>
  <si>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</si>
  <si>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</si>
  <si>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</si>
  <si>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</si>
  <si>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</si>
  <si>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</si>
  <si>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</si>
  <si>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</si>
  <si>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</si>
  <si>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</si>
  <si>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</si>
  <si>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</si>
  <si>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</si>
  <si>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</si>
  <si>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</si>
  <si>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</si>
  <si>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</si>
  <si>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</si>
  <si>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</si>
  <si>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</si>
  <si>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</si>
  <si>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</si>
  <si>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</si>
  <si>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</si>
  <si>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</si>
  <si>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</si>
  <si>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</si>
  <si>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</si>
  <si>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</si>
  <si>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</si>
  <si>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</si>
  <si>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</si>
  <si>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</si>
  <si>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</si>
  <si>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</si>
  <si>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</si>
  <si>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</si>
  <si>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</si>
  <si>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</si>
  <si>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</si>
  <si>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</si>
  <si>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</si>
  <si>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</si>
  <si>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</si>
  <si>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</si>
  <si>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</si>
  <si>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</si>
  <si>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</si>
  <si>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</si>
  <si>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</si>
  <si>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</si>
  <si>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</si>
  <si>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</si>
  <si>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</si>
  <si>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</si>
  <si>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</si>
  <si>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</si>
  <si>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</si>
  <si>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</si>
  <si>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</si>
  <si>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</si>
  <si>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</si>
  <si>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</si>
  <si>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</si>
  <si>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</si>
  <si>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</si>
  <si>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</si>
  <si>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</si>
  <si>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</si>
  <si>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</si>
  <si>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</si>
  <si>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</si>
  <si>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</si>
  <si>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</si>
  <si>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</si>
  <si>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</si>
  <si>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</si>
  <si>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</si>
  <si>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</si>
  <si>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</si>
  <si>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</si>
  <si>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</si>
  <si>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</si>
  <si>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</si>
  <si>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</si>
  <si>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</si>
  <si>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</si>
  <si>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</si>
  <si>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</si>
  <si>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</si>
  <si>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</si>
  <si>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</si>
  <si>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</si>
  <si>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</si>
  <si>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</si>
  <si>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</si>
  <si>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</si>
  <si>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</si>
  <si>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</si>
  <si>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</si>
  <si>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</si>
  <si>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</si>
  <si>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</si>
  <si>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</si>
  <si>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</si>
  <si>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</si>
  <si>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</si>
  <si>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</si>
  <si>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</si>
  <si>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</si>
  <si>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</si>
  <si>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</si>
  <si>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</si>
  <si>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</si>
  <si>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</si>
  <si>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</si>
  <si>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</si>
  <si>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</si>
  <si>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</si>
  <si>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</si>
  <si>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</si>
  <si>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</si>
  <si>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</si>
  <si>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</si>
  <si>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</si>
  <si>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</si>
  <si>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</si>
  <si>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</si>
  <si>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</si>
  <si>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</si>
  <si>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</si>
  <si>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</si>
  <si>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</si>
  <si>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</si>
  <si>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</si>
  <si>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</si>
  <si>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</si>
  <si>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</si>
  <si>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</si>
  <si>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</si>
  <si>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</si>
  <si>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</si>
  <si>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</si>
  <si>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</si>
  <si>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</si>
  <si>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</si>
  <si>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</si>
  <si>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</si>
  <si>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</si>
  <si>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</si>
  <si>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</si>
  <si>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</si>
  <si>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</si>
  <si>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</si>
  <si>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</si>
  <si>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</si>
  <si>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</si>
  <si>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</si>
  <si>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</si>
  <si>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</si>
  <si>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</si>
  <si>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</si>
  <si>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</si>
  <si>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</si>
  <si>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</si>
  <si>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</si>
  <si>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</si>
  <si>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</si>
  <si>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</si>
  <si>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</si>
  <si>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</si>
  <si>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</si>
  <si>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</si>
  <si>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</si>
  <si>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</si>
  <si>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</si>
  <si>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</si>
  <si>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</si>
  <si>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</si>
  <si>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</si>
  <si>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</si>
  <si>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</si>
  <si>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</si>
  <si>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</si>
  <si>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</si>
  <si>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</si>
  <si>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</si>
  <si>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</si>
  <si>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</si>
  <si>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</si>
  <si>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</si>
  <si>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</si>
  <si>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</si>
  <si>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</si>
  <si>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</si>
  <si>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</si>
  <si>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</si>
  <si>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</si>
  <si>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</si>
  <si>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</si>
  <si>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</si>
  <si>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</si>
  <si>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</si>
  <si>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</si>
  <si>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</si>
  <si>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</si>
  <si>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</si>
  <si>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</si>
  <si>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</si>
  <si>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</si>
  <si>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</si>
  <si>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</si>
  <si>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</si>
  <si>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</si>
  <si>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</si>
  <si>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</si>
  <si>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</si>
  <si>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</si>
  <si>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</si>
  <si>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</si>
  <si>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</si>
  <si>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</si>
  <si>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</si>
  <si>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</si>
  <si>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</si>
  <si>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</si>
  <si>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</si>
  <si>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</si>
  <si>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</si>
  <si>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</si>
  <si>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</si>
  <si>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</si>
  <si>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</si>
  <si>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</si>
  <si>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</si>
  <si>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</si>
  <si>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</si>
  <si>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</si>
  <si>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</si>
  <si>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</si>
  <si>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</si>
  <si>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</si>
  <si>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</si>
  <si>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</si>
  <si>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</si>
  <si>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</si>
  <si>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</si>
  <si>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</si>
  <si>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</si>
  <si>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</si>
  <si>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</si>
  <si>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</si>
  <si>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</si>
  <si>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</si>
  <si>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</si>
  <si>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</si>
  <si>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</si>
  <si>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</si>
  <si>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</si>
  <si>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</si>
  <si>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</si>
  <si>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</si>
  <si>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</si>
  <si>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</si>
  <si>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</si>
  <si>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</si>
  <si>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</si>
  <si>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</si>
  <si>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</si>
  <si>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</si>
  <si>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</si>
  <si>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</si>
  <si>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</si>
  <si>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</si>
  <si>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</si>
  <si>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</si>
  <si>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</si>
  <si>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</si>
  <si>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</si>
  <si>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</si>
  <si>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</si>
  <si>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</si>
  <si>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</si>
  <si>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</si>
  <si>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</si>
  <si>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</si>
  <si>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</si>
  <si>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</si>
  <si>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</si>
  <si>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</si>
  <si>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</si>
  <si>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</si>
  <si>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</si>
  <si>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</si>
  <si>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</si>
  <si>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</si>
  <si>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</si>
  <si>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</si>
  <si>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</si>
  <si>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</si>
  <si>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</si>
  <si>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</si>
  <si>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</si>
  <si>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</si>
  <si>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</si>
  <si>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</si>
  <si>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</si>
  <si>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</si>
  <si>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</si>
  <si>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</si>
  <si>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</si>
  <si>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</si>
  <si>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</si>
  <si>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</si>
  <si>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</si>
  <si>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</si>
  <si>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</si>
  <si>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</si>
  <si>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</si>
  <si>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</si>
  <si>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</si>
  <si>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</si>
  <si>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</si>
  <si>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</si>
  <si>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</si>
  <si>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</si>
  <si>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</si>
  <si>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</si>
  <si>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</si>
  <si>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</si>
  <si>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</si>
  <si>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</si>
  <si>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</si>
  <si>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</si>
  <si>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</si>
  <si>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</si>
  <si>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</si>
  <si>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</si>
  <si>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</si>
  <si>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</si>
  <si>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</si>
  <si>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</si>
  <si>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</si>
  <si>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</si>
  <si>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</si>
  <si>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</si>
  <si>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</si>
  <si>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</si>
  <si>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</si>
  <si>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</si>
  <si>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</si>
  <si>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</si>
  <si>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</si>
  <si>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</si>
  <si>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</si>
  <si>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</si>
  <si>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</si>
  <si>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</si>
  <si>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</si>
  <si>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</si>
  <si>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</si>
  <si>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</si>
  <si>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</si>
  <si>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</si>
  <si>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</si>
  <si>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</si>
  <si>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</si>
  <si>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</si>
  <si>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</si>
  <si>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</si>
  <si>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</si>
  <si>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</si>
  <si>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</si>
  <si>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</si>
  <si>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</si>
  <si>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</si>
  <si>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</si>
  <si>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</si>
  <si>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</si>
  <si>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</si>
  <si>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</si>
  <si>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</si>
  <si>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</si>
  <si>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</si>
  <si>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</si>
  <si>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</si>
  <si>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</si>
  <si>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</si>
  <si>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</si>
  <si>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</si>
  <si>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</si>
  <si>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</si>
  <si>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</si>
  <si>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</si>
  <si>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</si>
  <si>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</si>
  <si>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</si>
  <si>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</si>
  <si>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</si>
  <si>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</si>
  <si>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</si>
  <si>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</si>
  <si>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</si>
  <si>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</si>
  <si>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</si>
  <si>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</si>
  <si>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</si>
  <si>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</si>
  <si>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</si>
  <si>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</si>
  <si>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</si>
  <si>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</si>
  <si>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</si>
  <si>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</si>
  <si>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</si>
  <si>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</si>
  <si>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</si>
  <si>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</si>
  <si>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</si>
  <si>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</si>
  <si>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</si>
  <si>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</si>
  <si>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</si>
  <si>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</si>
  <si>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</si>
  <si>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</si>
  <si>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</si>
  <si>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</si>
  <si>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</si>
  <si>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</si>
  <si>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</si>
  <si>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</si>
  <si>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</si>
  <si>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</si>
  <si>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</si>
  <si>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</si>
  <si>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</si>
  <si>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</si>
  <si>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</si>
  <si>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</si>
  <si>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</si>
  <si>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</si>
  <si>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</si>
  <si>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</si>
  <si>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</si>
  <si>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</si>
  <si>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</si>
  <si>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</si>
  <si>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</si>
  <si>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</si>
  <si>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</si>
  <si>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</si>
  <si>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</si>
  <si>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</si>
  <si>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</si>
  <si>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</si>
  <si>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</si>
  <si>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</si>
  <si>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</si>
  <si>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</si>
  <si>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</si>
  <si>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</si>
  <si>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</si>
  <si>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</si>
  <si>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</si>
  <si>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</si>
  <si>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</si>
  <si>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</si>
  <si>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</si>
  <si>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</si>
  <si>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</si>
  <si>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</si>
  <si>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</si>
  <si>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</si>
  <si>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</si>
  <si>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</si>
  <si>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</si>
  <si>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</si>
  <si>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</si>
  <si>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</si>
  <si>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</si>
  <si>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</si>
  <si>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</si>
  <si>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</si>
  <si>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</si>
  <si>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</si>
  <si>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</si>
  <si>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</si>
  <si>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</si>
  <si>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</si>
  <si>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</si>
  <si>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</si>
  <si>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</si>
  <si>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</si>
  <si>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</si>
  <si>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</si>
  <si>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</si>
  <si>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</si>
  <si>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</si>
  <si>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</si>
  <si>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</si>
  <si>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</si>
  <si>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</si>
  <si>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</si>
  <si>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</si>
  <si>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</si>
  <si>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</si>
  <si>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</si>
  <si>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</si>
  <si>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</si>
  <si>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</si>
  <si>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</si>
  <si>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</si>
  <si>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</si>
  <si>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</si>
  <si>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</si>
  <si>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</si>
  <si>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</si>
  <si>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</si>
  <si>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</si>
  <si>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</si>
  <si>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</si>
  <si>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</si>
  <si>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</si>
  <si>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</si>
  <si>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</si>
  <si>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</si>
  <si>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</si>
  <si>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</si>
  <si>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</si>
  <si>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</si>
  <si>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</si>
  <si>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</si>
  <si>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</si>
  <si>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</si>
  <si>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</si>
  <si>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</si>
  <si>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</si>
  <si>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</si>
  <si>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</si>
  <si>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</si>
  <si>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</si>
  <si>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</si>
  <si>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</si>
  <si>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</si>
  <si>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</si>
  <si>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</si>
  <si>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</si>
  <si>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</si>
  <si>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</si>
  <si>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</si>
  <si>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</si>
  <si>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</si>
  <si>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</si>
  <si>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</si>
  <si>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</si>
  <si>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</si>
  <si>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</si>
  <si>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</si>
  <si>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</si>
  <si>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</si>
  <si>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</si>
  <si>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</si>
  <si>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</si>
  <si>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</si>
  <si>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</si>
  <si>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</si>
  <si>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</si>
  <si>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</si>
  <si>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</si>
  <si>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</si>
  <si>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</si>
  <si>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</si>
  <si>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</si>
  <si>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</si>
  <si>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</si>
  <si>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</si>
  <si>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</si>
  <si>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</si>
  <si>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</si>
  <si>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</si>
  <si>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</si>
  <si>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</si>
  <si>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</si>
  <si>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</si>
  <si>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</si>
  <si>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</si>
  <si>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</si>
  <si>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</si>
  <si>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</si>
  <si>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</si>
  <si>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</si>
  <si>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</si>
  <si>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</si>
  <si>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</si>
  <si>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</si>
  <si>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</si>
  <si>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</si>
  <si>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</si>
  <si>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</si>
  <si>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</si>
  <si>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</si>
  <si>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</si>
  <si>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</si>
  <si>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</si>
  <si>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</si>
  <si>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</si>
  <si>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</si>
  <si>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</si>
  <si>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</si>
  <si>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</si>
  <si>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</si>
  <si>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</si>
  <si>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</si>
  <si>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</si>
  <si>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</si>
  <si>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</si>
  <si>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</si>
  <si>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</si>
  <si>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</si>
  <si>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</si>
  <si>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</si>
  <si>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</si>
  <si>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</si>
  <si>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</si>
  <si>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</si>
  <si>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</si>
  <si>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</si>
  <si>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</si>
  <si>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</si>
  <si>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</si>
  <si>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</si>
  <si>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</si>
  <si>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</si>
  <si>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</si>
  <si>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</si>
  <si>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</si>
  <si>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</si>
  <si>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</si>
  <si>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</si>
  <si>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</si>
  <si>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</si>
  <si>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</si>
  <si>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</si>
  <si>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</si>
  <si>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</si>
  <si>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</si>
  <si>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</si>
  <si>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</si>
  <si>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</si>
  <si>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</si>
  <si>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</si>
  <si>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</si>
  <si>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</si>
  <si>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</si>
  <si>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</si>
  <si>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</si>
  <si>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</si>
  <si>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</si>
  <si>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</si>
  <si>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</si>
  <si>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</si>
  <si>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</si>
  <si>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</si>
  <si>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</si>
  <si>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</si>
  <si>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</si>
  <si>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</si>
  <si>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</si>
  <si>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</si>
  <si>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</si>
  <si>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</si>
  <si>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</si>
  <si>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</si>
  <si>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</si>
  <si>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</si>
  <si>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</si>
  <si>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</si>
  <si>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</si>
  <si>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</si>
  <si>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</si>
  <si>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</si>
  <si>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</si>
  <si>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</si>
  <si>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</si>
  <si>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</si>
  <si>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</si>
  <si>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</si>
  <si>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</si>
  <si>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</si>
  <si>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</si>
  <si>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</si>
  <si>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</si>
  <si>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</si>
  <si>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</si>
  <si>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</si>
  <si>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</si>
  <si>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</si>
  <si>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</si>
  <si>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</si>
  <si>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</si>
  <si>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</si>
  <si>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</si>
  <si>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</si>
  <si>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</si>
  <si>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</si>
  <si>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</si>
  <si>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</si>
  <si>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</si>
  <si>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</si>
  <si>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</si>
  <si>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</si>
  <si>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</si>
  <si>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</si>
  <si>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</si>
  <si>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</si>
  <si>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</si>
  <si>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</si>
  <si>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</si>
  <si>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</si>
  <si>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</si>
  <si>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</si>
  <si>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</si>
  <si>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</si>
  <si>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</si>
  <si>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</si>
  <si>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</si>
  <si>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</si>
  <si>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</si>
  <si>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</si>
  <si>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</si>
  <si>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</si>
  <si>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</si>
  <si>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</si>
  <si>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</si>
  <si>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</si>
  <si>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</si>
  <si>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</si>
  <si>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</si>
  <si>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</si>
  <si>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</si>
  <si>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</si>
  <si>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</si>
  <si>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</si>
  <si>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</si>
  <si>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</si>
  <si>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</si>
  <si>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</si>
  <si>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</si>
  <si>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</si>
  <si>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</si>
  <si>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</si>
  <si>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</si>
  <si>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</si>
  <si>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</si>
  <si>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</si>
  <si>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</si>
  <si>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</si>
  <si>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</si>
  <si>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</si>
  <si>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</si>
  <si>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</si>
  <si>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</si>
  <si>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</si>
  <si>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</si>
  <si>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</si>
  <si>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</si>
  <si>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</si>
  <si>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</si>
  <si>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</si>
  <si>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</si>
  <si>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</si>
  <si>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</si>
  <si>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</si>
  <si>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</si>
  <si>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</si>
  <si>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</si>
  <si>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</si>
  <si>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</si>
  <si>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</si>
  <si>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</si>
  <si>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</si>
  <si>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</si>
  <si>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</si>
  <si>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</si>
  <si>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</si>
  <si>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</si>
  <si>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</si>
  <si>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</si>
  <si>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</si>
  <si>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</si>
  <si>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</si>
  <si>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</si>
  <si>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</si>
  <si>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</si>
  <si>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</si>
  <si>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</si>
  <si>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</si>
  <si>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</si>
  <si>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</si>
  <si>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</si>
  <si>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</si>
  <si>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</si>
  <si>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</si>
  <si>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</si>
  <si>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</si>
  <si>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</si>
  <si>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</si>
  <si>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</si>
  <si>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</si>
  <si>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</si>
  <si>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</si>
  <si>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</si>
  <si>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</si>
  <si>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</si>
  <si>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</si>
  <si>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</si>
  <si>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</si>
  <si>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</si>
  <si>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</si>
  <si>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</si>
  <si>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</si>
  <si>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</si>
  <si>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</si>
  <si>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</si>
  <si>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</si>
  <si>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</si>
  <si>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</si>
  <si>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</si>
  <si>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</si>
  <si>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</si>
  <si>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</si>
  <si>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</si>
  <si>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</si>
  <si>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</si>
  <si>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</si>
  <si>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</si>
  <si>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</si>
  <si>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</si>
  <si>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</si>
  <si>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</si>
  <si>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</si>
  <si>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</si>
  <si>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</si>
  <si>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</si>
  <si>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</si>
  <si>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</si>
  <si>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</si>
  <si>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</si>
  <si>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</si>
  <si>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</si>
  <si>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</si>
  <si>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</si>
  <si>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</si>
  <si>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</si>
  <si>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</si>
  <si>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</si>
  <si>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</si>
  <si>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</si>
  <si>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</si>
  <si>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</si>
  <si>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</si>
  <si>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</si>
  <si>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</si>
  <si>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</si>
  <si>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</si>
  <si>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</si>
  <si>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</si>
  <si>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</si>
  <si>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</si>
  <si>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</si>
  <si>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</si>
  <si>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</si>
  <si>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</si>
  <si>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</si>
  <si>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</si>
  <si>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</si>
  <si>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</si>
  <si>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</si>
  <si>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</si>
  <si>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</si>
  <si>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</si>
  <si>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</si>
  <si>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</si>
  <si>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</si>
  <si>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</si>
  <si>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</si>
  <si>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</si>
  <si>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</si>
  <si>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</si>
  <si>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</si>
  <si>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</si>
  <si>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</si>
  <si>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</si>
  <si>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</si>
  <si>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</si>
  <si>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</si>
  <si>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</si>
  <si>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</si>
  <si>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</si>
  <si>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</si>
  <si>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</si>
  <si>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</si>
  <si>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</si>
  <si>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</si>
  <si>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</si>
  <si>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</si>
  <si>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</si>
  <si>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</si>
  <si>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</si>
  <si>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</si>
  <si>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</si>
  <si>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</si>
  <si>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</si>
  <si>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</si>
  <si>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</si>
  <si>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</si>
  <si>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</si>
  <si>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</si>
  <si>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</si>
  <si>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</si>
  <si>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</si>
  <si>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</si>
  <si>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</si>
  <si>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</si>
  <si>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</si>
  <si>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</si>
  <si>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</si>
  <si>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</si>
  <si>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</si>
  <si>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</si>
  <si>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</si>
  <si>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</si>
  <si>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</si>
  <si>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</si>
  <si>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</si>
  <si>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</si>
  <si>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</si>
  <si>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</si>
  <si>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</si>
  <si>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</si>
  <si>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</si>
  <si>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</si>
  <si>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</si>
  <si>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</si>
  <si>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</si>
  <si>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</si>
  <si>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</si>
  <si>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</si>
  <si>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</si>
  <si>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</si>
  <si>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</si>
  <si>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</si>
  <si>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</si>
  <si>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</si>
  <si>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</si>
  <si>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</si>
  <si>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</si>
  <si>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</si>
  <si>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</si>
  <si>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</si>
  <si>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</si>
  <si>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</si>
  <si>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</si>
  <si>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</si>
  <si>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</si>
  <si>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</si>
  <si>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</si>
  <si>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</si>
  <si>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</si>
  <si>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</si>
  <si>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</si>
  <si>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</si>
  <si>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</si>
  <si>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</si>
  <si>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</si>
  <si>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</si>
  <si>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</si>
  <si>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</si>
  <si>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</si>
  <si>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</si>
  <si>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</si>
  <si>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</si>
  <si>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</si>
  <si>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</si>
  <si>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</si>
  <si>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</si>
  <si>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</si>
  <si>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</si>
  <si>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</si>
  <si>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</si>
  <si>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</si>
  <si>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</si>
  <si>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</si>
  <si>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</si>
  <si>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</si>
  <si>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</si>
  <si>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</si>
  <si>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</si>
  <si>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</si>
  <si>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</si>
  <si>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</si>
  <si>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</si>
  <si>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</si>
  <si>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</si>
  <si>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</si>
  <si>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</si>
  <si>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</si>
  <si>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</si>
  <si>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</si>
  <si>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</si>
  <si>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</si>
  <si>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</si>
  <si>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</si>
  <si>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</si>
  <si>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</si>
  <si>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</si>
  <si>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</si>
  <si>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</si>
  <si>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</si>
  <si>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</si>
  <si>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</si>
  <si>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</si>
  <si>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</si>
  <si>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</si>
  <si>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</si>
  <si>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</si>
  <si>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</si>
  <si>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</si>
  <si>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</si>
  <si>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</si>
  <si>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</si>
  <si>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</si>
  <si>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</si>
  <si>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</si>
  <si>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</si>
  <si>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</si>
  <si>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</si>
  <si>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</si>
  <si>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</si>
  <si>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</si>
  <si>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</si>
  <si>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</si>
  <si>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</si>
  <si>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</si>
  <si>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</si>
  <si>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</si>
  <si>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</si>
  <si>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</si>
  <si>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</si>
  <si>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</si>
  <si>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</si>
  <si>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</si>
  <si>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</si>
  <si>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</si>
  <si>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</si>
  <si>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</si>
  <si>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</si>
  <si>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</si>
  <si>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</si>
  <si>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</si>
  <si>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</si>
  <si>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</si>
  <si>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</si>
  <si>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</si>
  <si>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</si>
  <si>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</si>
  <si>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</si>
  <si>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</si>
  <si>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</si>
  <si>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</si>
  <si>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</si>
  <si>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</si>
  <si>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</si>
  <si>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</si>
  <si>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</si>
  <si>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</si>
  <si>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</si>
  <si>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</si>
  <si>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</si>
  <si>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</si>
  <si>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</si>
  <si>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</si>
  <si>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</si>
  <si>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</si>
  <si>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</si>
  <si>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</si>
  <si>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</si>
  <si>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</si>
  <si>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</si>
  <si>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</si>
  <si>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</si>
  <si>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</si>
  <si>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</si>
  <si>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</si>
  <si>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</si>
  <si>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</si>
  <si>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</si>
  <si>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</si>
  <si>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</si>
  <si>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</si>
  <si>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</si>
  <si>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</si>
  <si>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</si>
  <si>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</si>
  <si>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</si>
  <si>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</si>
  <si>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</si>
  <si>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</si>
  <si>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</si>
  <si>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</si>
  <si>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</si>
  <si>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</si>
  <si>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</si>
  <si>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</si>
  <si>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</si>
  <si>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</si>
  <si>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</si>
  <si>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</si>
  <si>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</si>
  <si>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</si>
  <si>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</si>
  <si>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</si>
  <si>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</si>
  <si>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</si>
  <si>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</si>
  <si>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</si>
  <si>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</si>
  <si>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</si>
  <si>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</si>
  <si>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</si>
  <si>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</si>
  <si>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</si>
  <si>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</si>
  <si>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</si>
  <si>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</si>
  <si>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</si>
  <si>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</si>
  <si>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</si>
  <si>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</si>
  <si>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</si>
  <si>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</si>
  <si>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</si>
  <si>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</si>
  <si>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</si>
  <si>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</si>
  <si>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</si>
  <si>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</si>
  <si>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</si>
  <si>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</si>
  <si>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</si>
  <si>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</si>
  <si>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</si>
  <si>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</si>
  <si>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</si>
  <si>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</si>
  <si>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</si>
  <si>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</si>
  <si>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</si>
  <si>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</si>
  <si>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</si>
  <si>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</si>
  <si>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</si>
  <si>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</si>
  <si>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</si>
  <si>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</si>
  <si>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</si>
  <si>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</si>
  <si>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</si>
  <si>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</si>
  <si>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</si>
  <si>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</si>
  <si>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</si>
  <si>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</si>
  <si>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</si>
  <si>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</si>
  <si>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</si>
  <si>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</si>
  <si>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</si>
  <si>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</si>
  <si>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</si>
  <si>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</si>
  <si>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</si>
  <si>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</si>
  <si>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</si>
  <si>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</si>
  <si>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</si>
  <si>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</si>
  <si>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</si>
  <si>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</si>
  <si>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</si>
  <si>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</si>
  <si>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</si>
  <si>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</si>
  <si>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</si>
  <si>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</si>
  <si>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</si>
  <si>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</si>
  <si>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</si>
  <si>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</si>
  <si>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</si>
  <si>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</si>
  <si>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</si>
  <si>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</si>
  <si>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</si>
  <si>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</si>
  <si>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</si>
  <si>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</si>
  <si>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</si>
  <si>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</si>
  <si>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</si>
  <si>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</si>
  <si>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</si>
  <si>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</si>
  <si>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</si>
  <si>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</si>
  <si>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</si>
  <si>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</si>
  <si>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</si>
  <si>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</si>
  <si>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</si>
  <si>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</si>
  <si>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</si>
  <si>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</si>
  <si>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</si>
  <si>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</si>
  <si>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</si>
  <si>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</si>
  <si>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</si>
  <si>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</si>
  <si>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</si>
  <si>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</si>
  <si>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</si>
  <si>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</si>
  <si>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</si>
  <si>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</si>
  <si>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</si>
  <si>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</si>
  <si>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</si>
  <si>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</si>
  <si>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</si>
  <si>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</si>
  <si>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</si>
  <si>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</si>
  <si>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</si>
  <si>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</si>
  <si>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</si>
  <si>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</si>
  <si>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</si>
  <si>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</si>
  <si>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</si>
  <si>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</si>
  <si>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</si>
  <si>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</si>
  <si>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</si>
  <si>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</si>
  <si>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</si>
  <si>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</si>
  <si>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</si>
  <si>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</si>
  <si>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</si>
  <si>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</si>
  <si>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</si>
  <si>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</si>
  <si>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</si>
  <si>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</si>
  <si>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</si>
  <si>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</si>
  <si>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</si>
  <si>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</si>
  <si>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</si>
  <si>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</si>
  <si>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</si>
  <si>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</si>
  <si>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</si>
  <si>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</si>
  <si>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</si>
  <si>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</si>
  <si>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</si>
  <si>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</si>
  <si>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</si>
  <si>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</si>
  <si>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</si>
  <si>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</si>
  <si>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</si>
  <si>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</si>
  <si>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</si>
  <si>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</si>
  <si>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</si>
  <si>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</si>
  <si>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</si>
  <si>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</si>
  <si>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</si>
  <si>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</si>
  <si>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</si>
  <si>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</si>
  <si>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</si>
  <si>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</si>
  <si>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</si>
  <si>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</si>
  <si>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</si>
  <si>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</si>
  <si>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</si>
  <si>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</si>
  <si>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</si>
  <si>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</si>
  <si>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</si>
  <si>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</si>
  <si>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</si>
  <si>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</si>
  <si>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</si>
  <si>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</si>
  <si>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</si>
  <si>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</si>
  <si>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</si>
  <si>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</si>
  <si>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</si>
  <si>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</si>
  <si>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</si>
  <si>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</si>
  <si>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</si>
  <si>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</si>
  <si>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</si>
  <si>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</si>
  <si>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</si>
  <si>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</si>
  <si>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</si>
  <si>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</si>
  <si>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</si>
  <si>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</si>
  <si>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</si>
  <si>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</si>
  <si>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</si>
  <si>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</si>
  <si>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</si>
  <si>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</si>
  <si>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</si>
  <si>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</si>
  <si>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</si>
  <si>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</si>
  <si>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</si>
  <si>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</si>
  <si>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</si>
  <si>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</si>
  <si>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</si>
  <si>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</si>
  <si>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</si>
  <si>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</si>
  <si>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</si>
  <si>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</si>
  <si>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</si>
  <si>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</si>
  <si>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</si>
  <si>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</si>
  <si>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</si>
  <si>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</si>
  <si>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</si>
  <si>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</si>
  <si>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</si>
  <si>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</si>
  <si>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</si>
  <si>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</si>
  <si>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</si>
  <si>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</si>
  <si>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</si>
  <si>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</si>
  <si>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</si>
  <si>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</si>
  <si>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</si>
  <si>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</si>
  <si>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</si>
  <si>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</si>
  <si>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</si>
  <si>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</si>
  <si>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</si>
  <si>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</si>
  <si>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</si>
  <si>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</si>
  <si>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</si>
  <si>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</si>
  <si>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</si>
  <si>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</si>
  <si>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</si>
  <si>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</si>
  <si>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</si>
  <si>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</si>
  <si>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</si>
  <si>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</si>
  <si>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</si>
  <si>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</si>
  <si>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</si>
  <si>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</si>
  <si>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</si>
  <si>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</si>
  <si>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</si>
  <si>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</si>
  <si>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</si>
  <si>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</si>
  <si>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</si>
  <si>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</si>
  <si>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</si>
  <si>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</si>
  <si>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</si>
  <si>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</si>
  <si>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</si>
  <si>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</si>
  <si>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</si>
  <si>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</si>
  <si>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</si>
  <si>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</si>
  <si>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</si>
  <si>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</si>
  <si>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</si>
  <si>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</si>
  <si>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</si>
  <si>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</si>
  <si>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</si>
  <si>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</si>
  <si>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</si>
  <si>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</si>
  <si>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</si>
  <si>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</si>
  <si>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</si>
  <si>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</si>
  <si>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</si>
  <si>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</si>
  <si>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</si>
  <si>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</si>
  <si>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</si>
  <si>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</si>
  <si>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</si>
  <si>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</si>
  <si>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</si>
  <si>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</si>
  <si>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</si>
  <si>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</si>
  <si>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</si>
  <si>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</si>
  <si>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</si>
  <si>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</si>
  <si>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</si>
  <si>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</si>
  <si>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</si>
  <si>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</si>
  <si>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</si>
  <si>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</si>
  <si>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</si>
  <si>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</si>
  <si>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</si>
  <si>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</si>
  <si>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</si>
  <si>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</si>
  <si>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</si>
  <si>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</si>
  <si>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</si>
  <si>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</si>
  <si>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</si>
  <si>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</si>
  <si>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</si>
  <si>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</si>
  <si>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</si>
  <si>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</si>
  <si>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</si>
  <si>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</si>
  <si>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</si>
  <si>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</si>
  <si>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</si>
  <si>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</si>
  <si>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</si>
  <si>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</si>
  <si>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</si>
  <si>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</si>
  <si>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</si>
  <si>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</si>
  <si>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</si>
  <si>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</si>
  <si>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</si>
  <si>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</si>
  <si>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</si>
  <si>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</si>
  <si>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</si>
  <si>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</si>
  <si>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</si>
  <si>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</si>
  <si>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</si>
  <si>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</si>
  <si>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</si>
  <si>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</si>
  <si>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</si>
  <si>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</si>
  <si>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</si>
  <si>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</si>
  <si>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</si>
  <si>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</si>
  <si>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</si>
  <si>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</si>
  <si>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</si>
  <si>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</si>
  <si>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</si>
  <si>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</si>
  <si>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</si>
  <si>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</si>
  <si>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</si>
  <si>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</si>
  <si>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</si>
  <si>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</si>
  <si>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</si>
  <si>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</si>
  <si>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</si>
  <si>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</si>
  <si>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</si>
  <si>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</si>
  <si>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</si>
  <si>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</si>
  <si>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</si>
  <si>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</si>
  <si>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</si>
  <si>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</si>
  <si>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</si>
  <si>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</si>
  <si>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</si>
  <si>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</si>
  <si>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</si>
  <si>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</si>
  <si>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</si>
  <si>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</si>
  <si>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</si>
  <si>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</si>
  <si>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</si>
  <si>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</si>
  <si>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</si>
  <si>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</si>
  <si>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</si>
  <si>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</si>
  <si>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</si>
  <si>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</si>
  <si>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</si>
  <si>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</si>
  <si>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</si>
  <si>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</si>
  <si>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</si>
  <si>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</si>
  <si>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</si>
  <si>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</si>
  <si>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</si>
  <si>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</si>
  <si>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</si>
  <si>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</si>
  <si>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</si>
  <si>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</si>
  <si>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</si>
  <si>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</si>
  <si>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</si>
  <si>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</si>
  <si>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</si>
  <si>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</si>
  <si>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</si>
  <si>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</si>
  <si>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</si>
  <si>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</si>
  <si>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</si>
  <si>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</si>
  <si>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</si>
  <si>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</si>
  <si>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</si>
  <si>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</si>
  <si>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</si>
  <si>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</si>
  <si>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</si>
  <si>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</si>
  <si>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</si>
  <si>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</si>
  <si>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</si>
  <si>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</si>
  <si>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</si>
  <si>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</si>
  <si>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</si>
  <si>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</si>
  <si>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</si>
  <si>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</si>
  <si>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</si>
  <si>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</si>
  <si>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</si>
  <si>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</si>
  <si>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</si>
  <si>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</si>
  <si>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</si>
  <si>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</si>
  <si>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</si>
  <si>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</si>
  <si>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</si>
  <si>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</si>
  <si>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</si>
  <si>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</si>
  <si>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</si>
  <si>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</si>
  <si>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</si>
  <si>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</si>
  <si>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</si>
  <si>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</si>
  <si>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</si>
  <si>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</si>
  <si>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</si>
  <si>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</si>
  <si>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</si>
  <si>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</si>
  <si>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</si>
  <si>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</si>
  <si>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</si>
  <si>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</si>
  <si>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</si>
  <si>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</si>
  <si>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</si>
  <si>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</si>
  <si>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</si>
  <si>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</si>
  <si>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</si>
  <si>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</si>
  <si>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</si>
  <si>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</si>
  <si>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</si>
  <si>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</si>
  <si>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</si>
  <si>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</si>
  <si>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</si>
  <si>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</si>
  <si>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</si>
  <si>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</si>
  <si>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</si>
  <si>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</si>
  <si>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</si>
  <si>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</si>
  <si>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</si>
  <si>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</si>
  <si>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</si>
  <si>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</si>
  <si>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</si>
  <si>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</si>
  <si>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</si>
  <si>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</si>
  <si>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</si>
  <si>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</si>
  <si>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</si>
  <si>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</si>
  <si>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</si>
  <si>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</si>
  <si>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</si>
  <si>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</si>
  <si>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</si>
  <si>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</si>
  <si>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</si>
  <si>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</si>
  <si>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</si>
  <si>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</si>
  <si>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</si>
  <si>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</si>
  <si>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</si>
  <si>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</si>
  <si>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</si>
  <si>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</si>
  <si>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</si>
  <si>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</si>
  <si>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</si>
  <si>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</si>
  <si>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</si>
  <si>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</si>
  <si>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</si>
  <si>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</si>
  <si>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</si>
  <si>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</si>
  <si>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</si>
  <si>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</si>
  <si>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</si>
  <si>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</si>
  <si>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</si>
  <si>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</si>
  <si>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</si>
  <si>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</si>
  <si>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</si>
  <si>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</si>
  <si>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</si>
  <si>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</si>
  <si>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</si>
  <si>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</si>
  <si>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</si>
  <si>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</si>
  <si>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</si>
  <si>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</si>
  <si>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</si>
  <si>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</si>
  <si>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</si>
  <si>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</si>
  <si>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</si>
  <si>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</si>
  <si>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</si>
  <si>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</si>
  <si>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</si>
  <si>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</si>
  <si>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</si>
  <si>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</si>
  <si>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</si>
  <si>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</si>
  <si>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</si>
  <si>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</si>
  <si>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</si>
  <si>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</si>
  <si>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</si>
  <si>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</si>
  <si>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</si>
  <si>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</si>
  <si>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</si>
  <si>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</si>
  <si>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</si>
  <si>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</si>
  <si>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</si>
  <si>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</si>
  <si>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</si>
  <si>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</si>
  <si>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</si>
  <si>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</si>
  <si>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</si>
  <si>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</si>
  <si>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</si>
  <si>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</si>
  <si>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</si>
  <si>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</si>
  <si>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</si>
  <si>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</si>
  <si>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</si>
  <si>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</si>
  <si>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</si>
  <si>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</si>
  <si>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</si>
  <si>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</si>
  <si>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</si>
  <si>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</si>
  <si>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</si>
  <si>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</si>
  <si>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</si>
  <si>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</si>
  <si>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</si>
  <si>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</si>
  <si>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</si>
  <si>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</si>
  <si>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</si>
  <si>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</si>
  <si>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</si>
  <si>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</si>
  <si>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</si>
  <si>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</si>
  <si>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</si>
  <si>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</si>
  <si>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</si>
  <si>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</si>
  <si>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</si>
  <si>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</si>
  <si>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</si>
  <si>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</si>
  <si>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</si>
  <si>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</si>
  <si>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</si>
  <si>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</si>
  <si>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</si>
  <si>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</si>
  <si>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</si>
  <si>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</si>
  <si>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</si>
  <si>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</si>
  <si>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</si>
  <si>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</si>
  <si>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</si>
  <si>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</si>
  <si>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</si>
  <si>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</si>
  <si>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</si>
  <si>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</si>
  <si>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</si>
  <si>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</si>
  <si>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</si>
  <si>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</si>
  <si>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</si>
  <si>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</si>
  <si>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</si>
  <si>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</si>
  <si>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</si>
  <si>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</si>
  <si>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</si>
  <si>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</si>
  <si>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</si>
  <si>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</si>
  <si>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</si>
  <si>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</si>
  <si>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</si>
  <si>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</si>
  <si>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</si>
  <si>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</si>
  <si>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</si>
  <si>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</si>
  <si>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</si>
  <si>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</si>
  <si>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</si>
  <si>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</si>
  <si>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</si>
  <si>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</si>
  <si>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</si>
  <si>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</si>
  <si>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</si>
  <si>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</si>
  <si>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</si>
  <si>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</si>
  <si>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</si>
  <si>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</si>
  <si>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</si>
  <si>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</si>
  <si>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</si>
  <si>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</si>
  <si>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</si>
  <si>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</si>
  <si>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</si>
  <si>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</si>
  <si>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</si>
  <si>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</si>
  <si>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</si>
  <si>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</si>
  <si>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</si>
  <si>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</si>
  <si>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</si>
  <si>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</si>
  <si>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</si>
  <si>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</si>
  <si>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</si>
  <si>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</si>
  <si>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</si>
  <si>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</si>
  <si>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</si>
  <si>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</si>
  <si>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</si>
  <si>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</si>
  <si>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</si>
  <si>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</si>
  <si>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</si>
  <si>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</si>
  <si>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</si>
  <si>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</si>
  <si>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</si>
  <si>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</si>
  <si>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</si>
  <si>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</si>
  <si>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</si>
  <si>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</si>
  <si>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</si>
  <si>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</si>
  <si>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</si>
  <si>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</si>
  <si>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</si>
  <si>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</si>
  <si>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</si>
  <si>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</si>
  <si>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</si>
  <si>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</si>
  <si>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</si>
  <si>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</si>
  <si>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</si>
  <si>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</si>
  <si>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</si>
  <si>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</si>
  <si>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</si>
  <si>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</si>
  <si>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</si>
  <si>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</si>
  <si>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</si>
  <si>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</si>
  <si>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</si>
  <si>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</si>
  <si>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</si>
  <si>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</si>
  <si>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</si>
  <si>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</si>
  <si>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</si>
  <si>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</si>
  <si>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</si>
  <si>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</si>
  <si>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</si>
  <si>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</si>
  <si>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</si>
  <si>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</si>
  <si>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</si>
  <si>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</si>
  <si>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</si>
  <si>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</si>
  <si>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</si>
  <si>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</si>
  <si>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</si>
  <si>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</si>
  <si>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</si>
  <si>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</si>
  <si>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</si>
  <si>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</si>
  <si>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</si>
  <si>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</si>
  <si>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</si>
  <si>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</si>
  <si>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</si>
  <si>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</si>
  <si>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</si>
  <si>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</si>
  <si>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</si>
  <si>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</si>
  <si>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</si>
  <si>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</si>
  <si>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</si>
  <si>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</si>
  <si>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</si>
  <si>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</si>
  <si>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</si>
  <si>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</si>
  <si>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</si>
  <si>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</si>
  <si>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</si>
  <si>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</si>
  <si>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</si>
  <si>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</si>
  <si>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</si>
  <si>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</si>
  <si>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</si>
  <si>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</si>
  <si>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</si>
  <si>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</si>
  <si>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</si>
  <si>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</si>
  <si>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</si>
  <si>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</si>
  <si>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</si>
  <si>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</si>
  <si>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</si>
  <si>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</si>
  <si>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</si>
  <si>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</si>
  <si>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</si>
  <si>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</si>
  <si>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</si>
  <si>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</si>
  <si>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</si>
  <si>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</si>
  <si>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</si>
  <si>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</si>
  <si>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</si>
  <si>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</si>
  <si>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</si>
  <si>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</si>
  <si>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</si>
  <si>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</si>
  <si>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</si>
  <si>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</si>
  <si>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</si>
  <si>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</si>
  <si>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</si>
  <si>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</si>
  <si>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</si>
  <si>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</si>
  <si>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</si>
  <si>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</si>
  <si>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</si>
  <si>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</si>
  <si>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</si>
  <si>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</si>
  <si>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</si>
  <si>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</si>
  <si>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</si>
  <si>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</si>
  <si>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</si>
  <si>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</si>
  <si>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</si>
  <si>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</si>
  <si>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</si>
  <si>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</si>
  <si>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</si>
  <si>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</si>
  <si>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</si>
  <si>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</si>
  <si>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</si>
  <si>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</si>
  <si>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</si>
  <si>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</si>
  <si>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</si>
  <si>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</si>
  <si>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</si>
  <si>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</si>
  <si>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</si>
  <si>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</si>
  <si>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</si>
  <si>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</si>
  <si>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</si>
  <si>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</si>
  <si>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</si>
  <si>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</si>
  <si>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</si>
  <si>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</si>
  <si>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</si>
  <si>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</si>
  <si>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</si>
  <si>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</si>
  <si>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</si>
  <si>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</si>
  <si>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</si>
  <si>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</si>
  <si>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</si>
  <si>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</si>
  <si>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</si>
  <si>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</si>
  <si>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</si>
  <si>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</si>
  <si>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</si>
  <si>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</si>
  <si>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</si>
  <si>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</si>
  <si>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</si>
  <si>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</si>
  <si>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</si>
  <si>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</si>
  <si>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</si>
  <si>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</si>
  <si>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</si>
  <si>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</si>
  <si>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</si>
  <si>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</si>
  <si>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</si>
  <si>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</si>
  <si>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</si>
  <si>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</si>
  <si>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</si>
  <si>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</si>
  <si>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</si>
  <si>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</si>
  <si>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</si>
  <si>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</si>
  <si>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</si>
  <si>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</si>
  <si>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</si>
  <si>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</si>
  <si>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</si>
  <si>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</si>
  <si>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</si>
  <si>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</si>
  <si>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</si>
  <si>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</si>
  <si>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</si>
  <si>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</si>
  <si>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</si>
  <si>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</si>
  <si>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</si>
  <si>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</si>
  <si>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</si>
  <si>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</si>
  <si>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</si>
  <si>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</si>
  <si>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</si>
  <si>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</si>
  <si>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</si>
  <si>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</si>
  <si>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</si>
  <si>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</si>
  <si>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</si>
  <si>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</si>
  <si>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</si>
  <si>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</si>
  <si>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</si>
  <si>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</si>
  <si>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</si>
  <si>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</si>
  <si>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</si>
  <si>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</si>
  <si>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</si>
  <si>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</si>
  <si>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</si>
  <si>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</si>
  <si>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</si>
  <si>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</si>
  <si>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</si>
  <si>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</si>
  <si>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</si>
  <si>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</si>
  <si>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</si>
  <si>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</si>
  <si>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</si>
  <si>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</si>
  <si>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</si>
  <si>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</si>
  <si>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</si>
  <si>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</si>
  <si>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</si>
  <si>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</si>
  <si>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</si>
  <si>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</si>
  <si>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</si>
  <si>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</si>
  <si>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</si>
  <si>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</si>
  <si>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</si>
  <si>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</si>
  <si>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</si>
  <si>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</si>
  <si>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</si>
  <si>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</si>
  <si>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</si>
  <si>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</si>
  <si>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</si>
  <si>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</si>
  <si>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</si>
  <si>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</si>
  <si>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</si>
  <si>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</si>
  <si>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</si>
  <si>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</si>
  <si>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</si>
  <si>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</si>
  <si>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</si>
  <si>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</si>
  <si>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</si>
  <si>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</si>
  <si>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</si>
  <si>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</si>
  <si>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</si>
  <si>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</si>
  <si>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</si>
  <si>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</si>
  <si>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</si>
  <si>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</si>
  <si>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</si>
  <si>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</si>
  <si>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</si>
  <si>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</si>
  <si>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</si>
  <si>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</si>
  <si>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</si>
  <si>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</si>
  <si>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</si>
  <si>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</si>
  <si>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</si>
  <si>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</si>
  <si>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</si>
  <si>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</si>
  <si>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</si>
  <si>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</si>
  <si>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</si>
  <si>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</si>
  <si>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</si>
  <si>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</si>
  <si>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</si>
  <si>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</si>
  <si>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</si>
  <si>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</si>
  <si>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</si>
  <si>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</si>
  <si>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</si>
  <si>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</si>
  <si>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</si>
  <si>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</si>
  <si>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</si>
  <si>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</si>
  <si>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</si>
  <si>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</si>
  <si>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</si>
  <si>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</si>
  <si>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</si>
  <si>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</si>
  <si>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</si>
  <si>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</si>
  <si>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</si>
  <si>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</si>
  <si>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</si>
  <si>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</si>
  <si>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</si>
  <si>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</si>
  <si>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</si>
  <si>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</si>
  <si>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</si>
  <si>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</si>
  <si>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</si>
  <si>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</si>
  <si>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</si>
  <si>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</si>
  <si>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</si>
  <si>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</si>
  <si>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</si>
  <si>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</si>
  <si>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</si>
  <si>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</si>
  <si>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</si>
  <si>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</si>
  <si>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</si>
  <si>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</si>
  <si>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</si>
  <si>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</si>
  <si>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</si>
  <si>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</si>
  <si>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</si>
  <si>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</si>
  <si>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</si>
  <si>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</si>
  <si>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</si>
  <si>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</si>
  <si>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</si>
  <si>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</si>
  <si>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</si>
  <si>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</si>
  <si>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</si>
  <si>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</si>
  <si>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</si>
  <si>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</si>
  <si>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</si>
  <si>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</si>
  <si>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</si>
  <si>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</si>
  <si>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</si>
  <si>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</si>
  <si>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</si>
  <si>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</si>
  <si>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</si>
  <si>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</si>
  <si>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</si>
  <si>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</si>
  <si>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</si>
  <si>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</si>
  <si>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</si>
  <si>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</si>
  <si>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</si>
  <si>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</si>
  <si>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</si>
  <si>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</si>
  <si>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</si>
  <si>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</si>
  <si>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</si>
  <si>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</si>
  <si>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</si>
  <si>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</si>
  <si>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</si>
  <si>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</si>
  <si>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</si>
  <si>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</si>
  <si>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</si>
  <si>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</si>
  <si>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</si>
  <si>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</si>
  <si>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</si>
  <si>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</si>
  <si>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</si>
  <si>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</si>
  <si>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</si>
  <si>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</si>
  <si>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</si>
  <si>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</si>
  <si>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</si>
  <si>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</si>
  <si>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</si>
  <si>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</si>
  <si>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</si>
  <si>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</si>
  <si>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</si>
  <si>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</si>
  <si>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</si>
  <si>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</si>
  <si>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</si>
  <si>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</si>
  <si>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</si>
  <si>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</si>
  <si>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</si>
  <si>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</si>
  <si>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</si>
  <si>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</si>
  <si>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</si>
  <si>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</si>
  <si>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</si>
  <si>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</si>
  <si>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</si>
  <si>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</si>
  <si>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</si>
  <si>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</si>
  <si>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</si>
  <si>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</si>
  <si>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</si>
  <si>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</si>
  <si>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</si>
  <si>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</si>
  <si>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</si>
  <si>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</si>
  <si>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</si>
  <si>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</si>
  <si>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</si>
  <si>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</si>
  <si>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</si>
  <si>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</si>
  <si>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</si>
  <si>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</si>
  <si>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</si>
  <si>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</si>
  <si>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</si>
  <si>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</si>
  <si>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</si>
  <si>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</si>
  <si>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</si>
  <si>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</si>
  <si>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</si>
  <si>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</si>
  <si>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</si>
  <si>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</si>
  <si>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</si>
  <si>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</si>
  <si>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</si>
  <si>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</si>
  <si>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</si>
  <si>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</si>
  <si>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</si>
  <si>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</si>
  <si>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</si>
  <si>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</si>
  <si>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</si>
  <si>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</si>
  <si>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</si>
  <si>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</si>
  <si>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</si>
  <si>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</si>
  <si>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</si>
  <si>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</si>
  <si>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</si>
  <si>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</si>
  <si>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</si>
  <si>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</si>
  <si>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</si>
  <si>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</si>
  <si>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</si>
  <si>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</si>
  <si>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</si>
  <si>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</si>
  <si>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</si>
  <si>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</si>
  <si>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</si>
  <si>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</si>
  <si>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</si>
  <si>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</si>
  <si>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</si>
  <si>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</si>
  <si>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</si>
  <si>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</si>
  <si>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</si>
  <si>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</si>
  <si>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</si>
  <si>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</si>
  <si>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</si>
  <si>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</si>
  <si>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</si>
  <si>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</si>
  <si>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</si>
  <si>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</si>
  <si>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</si>
  <si>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</si>
  <si>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</si>
  <si>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</si>
  <si>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</si>
  <si>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</si>
  <si>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</si>
  <si>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</si>
  <si>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</si>
  <si>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</si>
  <si>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</si>
  <si>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</si>
  <si>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</si>
  <si>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</si>
  <si>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</si>
  <si>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</si>
  <si>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</si>
  <si>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</si>
  <si>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</si>
  <si>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</si>
  <si>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</si>
  <si>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</si>
  <si>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</si>
  <si>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</si>
  <si>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</si>
  <si>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</si>
  <si>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</si>
  <si>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</si>
  <si>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</si>
  <si>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</si>
  <si>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</si>
  <si>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</si>
  <si>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</si>
  <si>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</si>
  <si>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</si>
  <si>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</si>
  <si>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</si>
  <si>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</si>
  <si>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</si>
  <si>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</si>
  <si>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</si>
  <si>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</si>
  <si>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</si>
  <si>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</si>
  <si>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</si>
  <si>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</si>
  <si>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</si>
  <si>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</si>
  <si>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</si>
  <si>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</si>
  <si>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</si>
  <si>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</si>
  <si>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</si>
  <si>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</si>
  <si>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</si>
  <si>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</si>
  <si>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</si>
  <si>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</si>
  <si>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</si>
  <si>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</si>
  <si>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</si>
  <si>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</si>
  <si>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</si>
  <si>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</si>
  <si>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</si>
  <si>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</si>
  <si>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</si>
  <si>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</si>
  <si>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</si>
  <si>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</si>
  <si>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</si>
  <si>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</si>
  <si>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</si>
  <si>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</si>
  <si>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</si>
  <si>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</si>
  <si>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</si>
  <si>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</si>
  <si>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</si>
  <si>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</si>
  <si>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</si>
  <si>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</si>
  <si>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</si>
  <si>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</si>
  <si>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</si>
  <si>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</si>
  <si>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</si>
  <si>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</si>
  <si>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</si>
  <si>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</si>
  <si>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</si>
  <si>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</si>
  <si>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</si>
  <si>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</si>
  <si>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</si>
  <si>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</si>
  <si>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</si>
  <si>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</si>
  <si>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</si>
  <si>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</si>
  <si>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</si>
  <si>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</si>
  <si>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</si>
  <si>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</si>
  <si>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</si>
  <si>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</si>
  <si>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</si>
  <si>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</si>
  <si>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</si>
  <si>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</si>
  <si>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</si>
  <si>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</si>
  <si>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</si>
  <si>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</si>
  <si>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</si>
  <si>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</si>
  <si>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</si>
  <si>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</si>
  <si>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</si>
  <si>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</si>
  <si>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</si>
  <si>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</si>
  <si>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</si>
  <si>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</si>
  <si>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</si>
  <si>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</si>
  <si>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</si>
  <si>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</si>
  <si>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</si>
  <si>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</si>
  <si>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</si>
  <si>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</si>
  <si>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</si>
  <si>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</si>
  <si>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</si>
  <si>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</si>
  <si>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</si>
  <si>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</si>
  <si>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</si>
  <si>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</si>
  <si>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</si>
  <si>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</si>
  <si>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</si>
  <si>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</si>
  <si>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</si>
  <si>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</si>
  <si>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</si>
  <si>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</si>
  <si>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</si>
  <si>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</si>
  <si>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</si>
  <si>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</si>
  <si>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</si>
  <si>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</si>
  <si>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</si>
  <si>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</si>
  <si>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</si>
  <si>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</si>
  <si>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</si>
  <si>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</si>
  <si>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</si>
  <si>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</si>
  <si>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</si>
  <si>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</si>
  <si>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</si>
  <si>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</si>
  <si>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</si>
  <si>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</si>
  <si>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</si>
  <si>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</si>
  <si>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</si>
  <si>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</si>
  <si>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</si>
  <si>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</si>
  <si>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</si>
  <si>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</si>
  <si>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</si>
  <si>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</si>
  <si>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</si>
  <si>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</si>
  <si>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</si>
  <si>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</si>
  <si>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</si>
  <si>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</si>
  <si>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</si>
  <si>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</si>
  <si>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</si>
  <si>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</si>
  <si>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</si>
  <si>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</si>
  <si>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</si>
  <si>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</si>
  <si>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</si>
  <si>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</si>
  <si>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</si>
  <si>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</si>
  <si>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</si>
  <si>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</si>
  <si>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</si>
  <si>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</si>
  <si>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</si>
  <si>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</si>
  <si>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</si>
  <si>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</si>
  <si>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</si>
  <si>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</si>
  <si>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</si>
  <si>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</si>
  <si>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</si>
  <si>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</si>
  <si>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</si>
  <si>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</si>
  <si>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</si>
  <si>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</si>
  <si>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</si>
  <si>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</si>
  <si>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</si>
  <si>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</si>
  <si>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</si>
  <si>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</si>
  <si>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</si>
  <si>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</si>
  <si>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</si>
  <si>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</si>
  <si>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</si>
  <si>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</si>
  <si>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</si>
  <si>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</si>
  <si>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</si>
  <si>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</si>
  <si>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</si>
  <si>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</si>
  <si>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</si>
  <si>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</si>
  <si>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</si>
  <si>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</si>
  <si>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</si>
  <si>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</si>
  <si>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</si>
  <si>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</si>
  <si>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</si>
  <si>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</si>
  <si>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</si>
  <si>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</si>
  <si>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</si>
  <si>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</si>
  <si>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</si>
  <si>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</si>
  <si>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</si>
  <si>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</si>
  <si>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</si>
  <si>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</si>
  <si>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</si>
  <si>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</si>
  <si>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</si>
  <si>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</si>
  <si>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</si>
  <si>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</si>
  <si>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</si>
  <si>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</si>
  <si>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</si>
  <si>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</si>
  <si>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</si>
  <si>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</si>
  <si>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</si>
  <si>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</si>
  <si>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</si>
  <si>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</si>
  <si>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</si>
  <si>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</si>
  <si>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</si>
  <si>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</si>
  <si>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</si>
  <si>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</si>
  <si>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</si>
  <si>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</si>
  <si>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</si>
  <si>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</si>
  <si>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</si>
  <si>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</si>
  <si>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</si>
  <si>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</si>
  <si>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</si>
  <si>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</si>
  <si>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</si>
  <si>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</si>
  <si>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</si>
  <si>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</si>
  <si>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</si>
  <si>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</si>
  <si>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</si>
  <si>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</si>
  <si>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</si>
  <si>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</si>
  <si>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</si>
  <si>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</si>
  <si>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</si>
  <si>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</si>
  <si>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</si>
  <si>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</si>
  <si>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</si>
  <si>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</si>
  <si>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</si>
  <si>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</si>
  <si>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</si>
  <si>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</si>
  <si>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</si>
  <si>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</si>
  <si>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</si>
  <si>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</si>
  <si>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</si>
  <si>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</si>
  <si>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</si>
  <si>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</si>
  <si>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</si>
  <si>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</si>
  <si>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</si>
  <si>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</si>
  <si>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</si>
  <si>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</si>
  <si>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</si>
  <si>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</si>
  <si>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</si>
  <si>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</si>
  <si>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</si>
  <si>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</si>
  <si>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</si>
  <si>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</si>
  <si>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</si>
  <si>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</si>
  <si>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</si>
  <si>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</si>
  <si>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</si>
  <si>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</si>
  <si>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</si>
  <si>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</si>
  <si>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</si>
  <si>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</si>
  <si>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</si>
  <si>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</si>
  <si>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</si>
  <si>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</si>
  <si>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</si>
  <si>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</si>
  <si>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</si>
  <si>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</si>
  <si>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</si>
  <si>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</si>
  <si>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</si>
  <si>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</si>
  <si>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</si>
  <si>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</si>
  <si>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</si>
  <si>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</si>
  <si>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</si>
  <si>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</si>
  <si>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</si>
  <si>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</si>
  <si>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</si>
  <si>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</si>
  <si>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</si>
  <si>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</si>
  <si>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</si>
  <si>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</si>
  <si>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</si>
  <si>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</si>
  <si>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</si>
  <si>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</si>
  <si>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</si>
  <si>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</si>
  <si>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</si>
  <si>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</si>
  <si>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</si>
  <si>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</si>
  <si>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</si>
  <si>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</si>
  <si>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</si>
  <si>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</si>
  <si>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</si>
  <si>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</si>
  <si>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</si>
  <si>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</si>
  <si>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</si>
  <si>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</si>
  <si>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</si>
  <si>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</si>
  <si>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</si>
  <si>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</si>
  <si>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</si>
  <si>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</si>
  <si>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</si>
  <si>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</si>
  <si>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</si>
  <si>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</si>
  <si>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</si>
  <si>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</si>
  <si>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</si>
  <si>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</si>
  <si>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</si>
  <si>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</si>
  <si>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</si>
  <si>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</si>
  <si>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</si>
  <si>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</si>
  <si>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</si>
  <si>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</si>
  <si>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</si>
  <si>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</si>
  <si>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</si>
  <si>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</si>
  <si>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</si>
  <si>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</si>
  <si>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</si>
  <si>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</si>
  <si>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</si>
  <si>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</si>
  <si>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</si>
  <si>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</si>
  <si>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</si>
  <si>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</si>
  <si>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</si>
  <si>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</si>
  <si>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</si>
  <si>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</si>
  <si>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</si>
  <si>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</si>
  <si>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</si>
  <si>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</si>
  <si>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</si>
  <si>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</si>
  <si>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</si>
  <si>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</si>
  <si>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</si>
  <si>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</si>
  <si>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</si>
  <si>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</si>
  <si>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</si>
  <si>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</si>
  <si>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</si>
  <si>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</si>
  <si>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</si>
  <si>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</si>
  <si>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</si>
  <si>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</si>
  <si>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</si>
  <si>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</si>
  <si>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</si>
  <si>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</si>
  <si>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</si>
  <si>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</si>
  <si>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</si>
  <si>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</si>
  <si>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</si>
  <si>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</si>
  <si>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</si>
  <si>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</si>
  <si>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</si>
  <si>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</si>
  <si>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</si>
  <si>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</si>
  <si>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</si>
  <si>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</si>
  <si>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</si>
  <si>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</si>
  <si>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</si>
  <si>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</si>
  <si>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</si>
  <si>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</si>
  <si>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</si>
  <si>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</si>
  <si>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</si>
  <si>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</si>
  <si>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</si>
  <si>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</si>
  <si>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</si>
  <si>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</si>
  <si>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</si>
  <si>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</si>
  <si>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</si>
  <si>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</si>
  <si>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</si>
  <si>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</si>
  <si>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</si>
  <si>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</si>
  <si>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</si>
  <si>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</si>
  <si>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</si>
  <si>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</si>
  <si>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</si>
  <si>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</si>
  <si>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</si>
  <si>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</si>
  <si>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</si>
  <si>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</si>
  <si>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</si>
  <si>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</si>
  <si>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</si>
  <si>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</si>
  <si>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</si>
  <si>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</si>
  <si>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</si>
  <si>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</si>
  <si>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</si>
  <si>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</si>
  <si>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</si>
  <si>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</si>
  <si>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</si>
  <si>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</si>
  <si>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</si>
  <si>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</si>
  <si>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</si>
  <si>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</si>
  <si>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</si>
  <si>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</si>
  <si>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</si>
  <si>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</si>
  <si>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</si>
  <si>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</si>
  <si>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</si>
  <si>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</si>
  <si>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</si>
  <si>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</si>
  <si>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</si>
  <si>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</si>
  <si>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</si>
  <si>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</si>
  <si>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</si>
  <si>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</si>
  <si>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</si>
  <si>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</si>
  <si>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</si>
  <si>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</si>
  <si>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</si>
  <si>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</si>
  <si>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</si>
  <si>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</si>
  <si>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</si>
  <si>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</si>
  <si>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</si>
  <si>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</si>
  <si>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</si>
  <si>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</si>
  <si>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</si>
  <si>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</si>
  <si>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</si>
  <si>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</si>
  <si>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</si>
  <si>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</si>
  <si>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</si>
  <si>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</si>
  <si>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</si>
  <si>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</si>
  <si>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</si>
  <si>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</si>
  <si>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</si>
  <si>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</si>
  <si>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</si>
  <si>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</si>
  <si>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</si>
  <si>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</si>
  <si>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</si>
  <si>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</si>
  <si>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</si>
  <si>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</si>
  <si>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</si>
  <si>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</si>
  <si>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</si>
  <si>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</si>
  <si>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</si>
  <si>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</si>
  <si>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</si>
  <si>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</si>
  <si>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</si>
  <si>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</si>
  <si>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</si>
  <si>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</si>
  <si>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</si>
  <si>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</si>
  <si>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</si>
  <si>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</si>
  <si>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</si>
  <si>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</si>
  <si>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</si>
  <si>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</si>
  <si>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</si>
  <si>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</si>
  <si>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</si>
  <si>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</si>
  <si>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</si>
  <si>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</si>
  <si>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</si>
  <si>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</si>
  <si>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</si>
  <si>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</si>
  <si>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</si>
  <si>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</si>
  <si>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</si>
  <si>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</si>
  <si>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</si>
  <si>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</si>
  <si>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</si>
  <si>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</si>
  <si>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</si>
  <si>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</si>
  <si>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</si>
  <si>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</si>
  <si>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</si>
  <si>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</si>
  <si>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</si>
  <si>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</si>
  <si>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</si>
  <si>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</si>
  <si>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</si>
  <si>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</si>
  <si>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</si>
  <si>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</si>
  <si>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</si>
  <si>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</si>
  <si>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</si>
  <si>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</si>
  <si>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</si>
  <si>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</si>
  <si>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</si>
  <si>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</si>
  <si>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</si>
  <si>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</si>
  <si>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</si>
  <si>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</si>
  <si>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</si>
  <si>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</si>
  <si>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</si>
  <si>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</si>
  <si>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</si>
  <si>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</si>
  <si>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</si>
  <si>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</si>
  <si>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</si>
  <si>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</si>
  <si>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</si>
  <si>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</si>
  <si>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</si>
  <si>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</si>
  <si>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</si>
  <si>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</si>
  <si>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</si>
  <si>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</si>
  <si>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</si>
  <si>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</si>
  <si>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</si>
  <si>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</si>
  <si>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</si>
  <si>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</si>
  <si>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</si>
  <si>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</si>
  <si>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</si>
  <si>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</si>
  <si>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</si>
  <si>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</si>
  <si>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</si>
  <si>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</si>
  <si>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</si>
  <si>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</si>
  <si>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</si>
  <si>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</si>
  <si>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</si>
  <si>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</si>
  <si>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</si>
  <si>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</si>
  <si>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</si>
  <si>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</si>
  <si>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</si>
  <si>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</si>
  <si>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</si>
  <si>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</si>
  <si>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</si>
  <si>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</si>
  <si>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</si>
  <si>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</si>
  <si>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</si>
  <si>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</si>
  <si>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</si>
  <si>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</si>
  <si>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</si>
  <si>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</si>
  <si>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</si>
  <si>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</si>
  <si>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</si>
  <si>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</si>
  <si>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</si>
  <si>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</si>
  <si>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</si>
  <si>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</si>
  <si>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</si>
  <si>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</si>
  <si>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</si>
  <si>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</si>
  <si>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</si>
  <si>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</si>
  <si>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</si>
  <si>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</si>
  <si>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</si>
  <si>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</si>
  <si>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</si>
  <si>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</si>
  <si>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</si>
  <si>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</si>
  <si>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</si>
  <si>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</si>
  <si>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</si>
  <si>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</si>
  <si>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</si>
  <si>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</si>
  <si>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</si>
  <si>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</si>
  <si>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</si>
  <si>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</si>
  <si>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</si>
  <si>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</si>
  <si>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</si>
  <si>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</si>
  <si>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</si>
  <si>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</si>
  <si>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</si>
  <si>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</si>
  <si>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</si>
  <si>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</si>
  <si>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</si>
  <si>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</si>
  <si>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</si>
  <si>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</si>
  <si>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</si>
  <si>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</si>
  <si>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</si>
  <si>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</si>
  <si>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</si>
  <si>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</si>
  <si>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</si>
  <si>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</si>
  <si>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</si>
  <si>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</si>
  <si>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</si>
  <si>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</si>
  <si>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</si>
  <si>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</si>
  <si>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</si>
  <si>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</si>
  <si>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</si>
  <si>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</si>
  <si>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</si>
  <si>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</si>
  <si>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</si>
  <si>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</si>
  <si>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</si>
  <si>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</si>
  <si>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</si>
  <si>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</si>
  <si>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</si>
  <si>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</si>
  <si>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</si>
  <si>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</si>
  <si>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</si>
  <si>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</si>
  <si>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</si>
  <si>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</si>
  <si>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</si>
  <si>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</si>
  <si>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</si>
  <si>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</si>
  <si>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</si>
  <si>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</si>
  <si>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</si>
  <si>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</si>
  <si>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</si>
  <si>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</si>
  <si>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</si>
  <si>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</si>
  <si>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</si>
  <si>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</si>
  <si>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</si>
  <si>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</si>
  <si>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</si>
  <si>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</si>
  <si>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</si>
  <si>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</si>
  <si>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</si>
  <si>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</si>
  <si>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</si>
  <si>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</si>
  <si>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</si>
  <si>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</si>
  <si>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</si>
  <si>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</si>
  <si>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</si>
  <si>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</si>
  <si>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</si>
  <si>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</si>
  <si>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</si>
  <si>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</si>
  <si>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</si>
  <si>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</si>
  <si>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</si>
  <si>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</si>
  <si>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</si>
  <si>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</si>
  <si>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</si>
  <si>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</si>
  <si>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</si>
  <si>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</si>
  <si>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</si>
  <si>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</si>
  <si>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</si>
  <si>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</si>
  <si>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</si>
  <si>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</si>
  <si>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</si>
  <si>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</si>
  <si>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</si>
  <si>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</si>
  <si>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</si>
  <si>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</si>
  <si>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</si>
  <si>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</si>
  <si>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</si>
  <si>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</si>
  <si>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</si>
  <si>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</si>
  <si>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</si>
  <si>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</si>
  <si>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</si>
  <si>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</si>
  <si>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</si>
  <si>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</si>
  <si>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</si>
  <si>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</si>
  <si>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</si>
  <si>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</si>
  <si>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</si>
  <si>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</si>
  <si>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</si>
  <si>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</si>
  <si>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</si>
  <si>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</si>
  <si>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</si>
  <si>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</si>
  <si>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</si>
  <si>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</si>
  <si>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</si>
  <si>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</si>
  <si>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</si>
  <si>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</si>
  <si>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</si>
  <si>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</si>
  <si>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</si>
  <si>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</si>
  <si>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</si>
  <si>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</si>
  <si>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</si>
  <si>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</si>
  <si>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</si>
  <si>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</si>
  <si>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</si>
  <si>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</si>
  <si>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</si>
  <si>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</si>
  <si>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</si>
  <si>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</si>
  <si>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</si>
  <si>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</si>
  <si>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</si>
  <si>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</si>
  <si>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</si>
  <si>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</si>
  <si>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</si>
  <si>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</si>
  <si>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</si>
  <si>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</si>
  <si>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</si>
  <si>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</si>
  <si>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</si>
  <si>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</si>
  <si>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</si>
  <si>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</si>
  <si>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</si>
  <si>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</si>
  <si>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</si>
  <si>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</si>
  <si>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</si>
  <si>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</si>
  <si>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</si>
  <si>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</si>
  <si>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</si>
  <si>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</si>
  <si>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</si>
  <si>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</si>
  <si>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</si>
  <si>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</si>
  <si>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</si>
  <si>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</si>
  <si>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</si>
  <si>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</si>
  <si>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</si>
  <si>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</si>
  <si>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</si>
  <si>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</si>
  <si>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</si>
  <si>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</si>
  <si>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</si>
  <si>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</si>
  <si>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</si>
  <si>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</si>
  <si>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</si>
  <si>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</si>
  <si>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</si>
  <si>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</si>
  <si>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</si>
  <si>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</si>
  <si>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</si>
  <si>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</si>
  <si>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</si>
  <si>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</si>
  <si>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</si>
  <si>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</si>
  <si>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</si>
  <si>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</si>
  <si>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</si>
  <si>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</si>
  <si>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</si>
  <si>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</si>
  <si>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</si>
  <si>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</si>
  <si>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</si>
  <si>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</si>
  <si>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</si>
  <si>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</si>
  <si>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</si>
  <si>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</si>
  <si>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</si>
  <si>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</si>
  <si>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</si>
  <si>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</si>
  <si>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</si>
  <si>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</si>
  <si>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</si>
  <si>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</si>
  <si>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</si>
  <si>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</si>
  <si>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</si>
  <si>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</si>
  <si>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</si>
  <si>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</si>
  <si>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</si>
  <si>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</si>
  <si>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</si>
  <si>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</si>
  <si>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</si>
  <si>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</si>
  <si>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</si>
  <si>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</si>
  <si>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</si>
  <si>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</si>
  <si>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</si>
  <si>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</si>
  <si>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</si>
  <si>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</si>
  <si>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</si>
  <si>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</si>
  <si>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</si>
  <si>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</si>
  <si>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</si>
  <si>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</si>
  <si>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</si>
  <si>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</si>
  <si>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</si>
  <si>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</si>
  <si>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</si>
  <si>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</si>
  <si>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</si>
  <si>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</si>
  <si>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</si>
  <si>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</si>
  <si>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</si>
  <si>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</si>
  <si>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</si>
  <si>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</si>
  <si>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</si>
  <si>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</si>
  <si>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</si>
  <si>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</si>
  <si>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</si>
  <si>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</si>
  <si>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</si>
  <si>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</si>
  <si>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</si>
  <si>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</si>
  <si>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</si>
  <si>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</si>
  <si>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</si>
  <si>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</si>
  <si>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</si>
  <si>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</si>
  <si>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</si>
  <si>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</si>
  <si>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</si>
  <si>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</si>
  <si>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</si>
  <si>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</si>
  <si>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</si>
  <si>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</si>
  <si>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</si>
  <si>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</si>
  <si>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</si>
  <si>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</si>
  <si>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</si>
  <si>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</si>
  <si>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</si>
  <si>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</si>
  <si>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</si>
  <si>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</si>
  <si>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</si>
  <si>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</si>
  <si>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</si>
  <si>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</si>
  <si>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</si>
  <si>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</si>
  <si>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</si>
  <si>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</si>
  <si>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</si>
  <si>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</si>
  <si>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</si>
  <si>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</si>
  <si>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</si>
  <si>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</si>
  <si>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</si>
  <si>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</si>
  <si>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</si>
  <si>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</si>
  <si>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</si>
  <si>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</si>
  <si>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</si>
  <si>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</si>
  <si>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</si>
  <si>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</si>
  <si>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</si>
  <si>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</si>
  <si>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</si>
  <si>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</si>
  <si>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</si>
  <si>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</si>
  <si>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</si>
  <si>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</si>
  <si>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</si>
  <si>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</si>
  <si>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</si>
  <si>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</si>
  <si>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</si>
  <si>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</si>
  <si>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</si>
  <si>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</si>
  <si>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</si>
  <si>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</si>
  <si>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</si>
  <si>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</si>
  <si>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</si>
  <si>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</si>
  <si>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</si>
  <si>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</si>
  <si>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</si>
  <si>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</si>
  <si>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</si>
  <si>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</si>
  <si>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</si>
  <si>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</si>
  <si>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</si>
  <si>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</si>
  <si>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</si>
  <si>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</si>
  <si>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</si>
  <si>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</si>
  <si>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</si>
  <si>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</si>
  <si>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</si>
  <si>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</si>
  <si>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</si>
  <si>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</si>
  <si>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</si>
  <si>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</si>
  <si>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</si>
  <si>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</si>
  <si>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</si>
  <si>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</si>
  <si>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</si>
  <si>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</si>
  <si>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</si>
  <si>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</si>
  <si>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</si>
  <si>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</si>
  <si>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</si>
  <si>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</si>
  <si>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</si>
  <si>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</si>
  <si>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</si>
  <si>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</si>
  <si>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</si>
  <si>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</si>
  <si>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</si>
  <si>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</si>
  <si>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</si>
  <si>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</si>
  <si>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</si>
  <si>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</si>
  <si>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</si>
  <si>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</si>
  <si>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</si>
  <si>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</si>
  <si>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</si>
  <si>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</si>
  <si>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</si>
  <si>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</si>
  <si>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</si>
  <si>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</si>
  <si>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</si>
  <si>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</si>
  <si>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</si>
  <si>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</si>
  <si>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</si>
  <si>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</si>
  <si>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</si>
  <si>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</si>
  <si>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</si>
  <si>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</si>
  <si>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</si>
  <si>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</si>
  <si>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</si>
  <si>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</si>
  <si>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</si>
  <si>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</si>
  <si>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</si>
  <si>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</si>
  <si>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</si>
  <si>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</si>
  <si>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</si>
  <si>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</si>
  <si>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</si>
  <si>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</si>
  <si>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</si>
  <si>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</si>
  <si>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</si>
  <si>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</si>
  <si>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</si>
  <si>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</si>
  <si>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</si>
  <si>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</si>
  <si>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</si>
  <si>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</si>
  <si>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</si>
  <si>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</si>
  <si>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</si>
  <si>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</si>
  <si>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</si>
  <si>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</si>
  <si>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</si>
  <si>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</si>
  <si>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</si>
  <si>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</si>
  <si>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</si>
  <si>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</si>
  <si>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</si>
  <si>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</si>
  <si>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</si>
  <si>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</si>
  <si>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</si>
  <si>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</si>
  <si>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</si>
  <si>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</si>
  <si>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</si>
  <si>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</si>
  <si>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</si>
  <si>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</si>
  <si>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</si>
  <si>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</si>
  <si>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</si>
  <si>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</si>
  <si>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</si>
  <si>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</si>
  <si>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</si>
  <si>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</si>
  <si>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</si>
  <si>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</si>
  <si>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</si>
  <si>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</si>
  <si>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</si>
  <si>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</si>
  <si>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</si>
  <si>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</si>
  <si>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</si>
  <si>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</si>
  <si>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</si>
  <si>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</si>
  <si>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</si>
  <si>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</si>
  <si>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</si>
  <si>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</si>
  <si>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</si>
  <si>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</si>
  <si>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</si>
  <si>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</si>
  <si>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</si>
  <si>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</si>
  <si>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</si>
  <si>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</si>
  <si>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</si>
  <si>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</si>
  <si>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</si>
  <si>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</si>
  <si>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</si>
  <si>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</si>
  <si>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</si>
  <si>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</si>
  <si>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</si>
  <si>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</si>
  <si>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</si>
  <si>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</si>
  <si>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</si>
  <si>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</si>
  <si>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</si>
  <si>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</si>
  <si>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</si>
  <si>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</si>
  <si>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</si>
  <si>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</si>
  <si>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</si>
  <si>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</si>
  <si>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</si>
  <si>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</si>
  <si>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</si>
  <si>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</si>
  <si>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</si>
  <si>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</si>
  <si>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</si>
  <si>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</si>
  <si>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</si>
  <si>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</si>
  <si>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</si>
  <si>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</si>
  <si>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</si>
  <si>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</si>
  <si>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</si>
  <si>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</si>
  <si>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</si>
  <si>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</si>
  <si>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</si>
  <si>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</si>
  <si>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</si>
  <si>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</si>
  <si>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</si>
  <si>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</si>
  <si>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</si>
  <si>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</si>
  <si>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</si>
  <si>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</si>
  <si>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</si>
  <si>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</si>
  <si>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</si>
  <si>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</si>
  <si>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</si>
  <si>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</si>
  <si>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</si>
  <si>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</si>
  <si>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</si>
  <si>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</si>
  <si>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</si>
  <si>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</si>
  <si>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</si>
  <si>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</si>
  <si>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</si>
  <si>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</si>
  <si>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</si>
  <si>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</si>
  <si>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</si>
  <si>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</si>
  <si>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</si>
  <si>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</si>
  <si>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</si>
  <si>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</si>
  <si>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</si>
  <si>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</si>
  <si>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</si>
  <si>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</si>
  <si>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</si>
  <si>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</si>
  <si>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</si>
  <si>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</si>
  <si>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</si>
  <si>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</si>
  <si>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</si>
  <si>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</si>
  <si>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</si>
  <si>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</si>
  <si>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</si>
  <si>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</si>
  <si>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</si>
  <si>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</si>
  <si>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</si>
  <si>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</si>
  <si>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</si>
  <si>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</si>
  <si>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</si>
  <si>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</si>
  <si>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</si>
  <si>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</si>
  <si>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</si>
  <si>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</si>
  <si>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</si>
  <si>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</si>
  <si>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</si>
  <si>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</si>
  <si>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</si>
  <si>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</si>
  <si>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</si>
  <si>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</si>
  <si>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</si>
  <si>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</si>
  <si>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</si>
  <si>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</si>
  <si>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</si>
  <si>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</si>
  <si>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</si>
  <si>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</si>
  <si>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</si>
  <si>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</si>
  <si>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</si>
  <si>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</si>
  <si>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</si>
  <si>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</si>
  <si>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</si>
  <si>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</si>
  <si>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</si>
  <si>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</si>
  <si>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</si>
  <si>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</si>
  <si>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</si>
  <si>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</si>
  <si>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</si>
  <si>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</si>
  <si>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</si>
  <si>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</si>
  <si>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</si>
  <si>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</si>
  <si>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</si>
  <si>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</si>
  <si>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</si>
  <si>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</si>
  <si>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</si>
  <si>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</si>
  <si>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</si>
  <si>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</si>
  <si>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</si>
  <si>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</si>
  <si>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</si>
  <si>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</si>
  <si>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</si>
  <si>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</si>
  <si>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</si>
  <si>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</si>
  <si>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</si>
  <si>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</si>
  <si>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</si>
  <si>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</si>
  <si>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</si>
  <si>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</si>
  <si>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</si>
  <si>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</si>
  <si>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</si>
  <si>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</si>
  <si>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</si>
  <si>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</si>
  <si>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</si>
  <si>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</si>
  <si>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</si>
  <si>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</si>
  <si>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</si>
  <si>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</si>
  <si>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</si>
  <si>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</si>
  <si>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</si>
  <si>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</si>
  <si>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</si>
  <si>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</si>
  <si>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</si>
  <si>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</si>
  <si>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</si>
  <si>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</si>
  <si>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</si>
  <si>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</si>
  <si>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</si>
  <si>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</si>
  <si>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</si>
  <si>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</si>
  <si>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</si>
  <si>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</si>
  <si>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</si>
  <si>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</si>
  <si>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</si>
  <si>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</si>
  <si>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</si>
  <si>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</si>
  <si>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</si>
  <si>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</si>
  <si>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</si>
  <si>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</si>
  <si>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</si>
  <si>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</si>
  <si>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</si>
  <si>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</si>
  <si>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</si>
  <si>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</si>
  <si>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</si>
  <si>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</si>
  <si>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</si>
  <si>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</si>
  <si>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</si>
  <si>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</si>
  <si>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</si>
  <si>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</si>
  <si>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</si>
  <si>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</si>
  <si>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</si>
  <si>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</si>
  <si>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</si>
  <si>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</si>
  <si>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</si>
  <si>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</si>
  <si>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</si>
  <si>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</si>
  <si>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</si>
  <si>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</si>
  <si>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</si>
  <si>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</si>
  <si>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</si>
  <si>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</si>
  <si>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</si>
  <si>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</si>
  <si>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</si>
  <si>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</si>
  <si>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</si>
  <si>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</si>
  <si>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</si>
  <si>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</si>
  <si>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</si>
  <si>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</si>
  <si>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</si>
  <si>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</si>
  <si>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</si>
  <si>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</si>
  <si>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</si>
  <si>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</si>
  <si>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</si>
  <si>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</si>
  <si>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</si>
  <si>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</si>
  <si>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</si>
  <si>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</si>
  <si>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</si>
  <si>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</si>
  <si>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</si>
  <si>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</si>
  <si>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</si>
  <si>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</si>
  <si>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</si>
  <si>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</si>
  <si>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</si>
  <si>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</si>
  <si>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</si>
  <si>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</si>
  <si>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</si>
  <si>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</si>
  <si>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</si>
  <si>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</si>
  <si>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</si>
  <si>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</si>
  <si>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</si>
  <si>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</si>
  <si>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</si>
  <si>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</si>
  <si>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</si>
  <si>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</si>
  <si>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</si>
  <si>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</si>
  <si>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</si>
  <si>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</si>
  <si>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</si>
  <si>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</si>
  <si>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</si>
  <si>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</si>
  <si>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</si>
  <si>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</si>
  <si>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</si>
  <si>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</si>
  <si>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</si>
  <si>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</si>
  <si>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</si>
  <si>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</si>
  <si>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</si>
  <si>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</si>
  <si>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</si>
  <si>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</si>
  <si>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</si>
  <si>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</si>
  <si>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</si>
  <si>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</si>
  <si>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</si>
  <si>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</si>
  <si>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</si>
  <si>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</si>
  <si>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</si>
  <si>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</si>
  <si>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</si>
  <si>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</si>
  <si>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</si>
  <si>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</si>
  <si>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</si>
  <si>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</si>
  <si>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</si>
  <si>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</si>
  <si>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</si>
  <si>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</si>
  <si>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</si>
  <si>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</si>
  <si>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</si>
  <si>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</si>
  <si>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</si>
  <si>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</si>
  <si>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</si>
  <si>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</si>
  <si>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</si>
  <si>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</si>
  <si>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</si>
  <si>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</si>
  <si>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</si>
  <si>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</si>
  <si>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</si>
  <si>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</si>
  <si>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</si>
  <si>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</si>
  <si>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</si>
  <si>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</si>
  <si>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</si>
  <si>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</si>
  <si>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</si>
  <si>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</si>
  <si>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</si>
  <si>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</si>
  <si>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</si>
  <si>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</si>
  <si>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</si>
  <si>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</si>
  <si>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</si>
  <si>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</si>
  <si>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</si>
  <si>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</si>
  <si>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</si>
  <si>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</si>
  <si>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</si>
  <si>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</si>
  <si>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</si>
  <si>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</si>
  <si>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</si>
  <si>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</si>
  <si>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</si>
  <si>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</si>
  <si>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</si>
  <si>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</si>
  <si>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</si>
  <si>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</si>
  <si>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</si>
  <si>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</si>
  <si>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</si>
  <si>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</si>
  <si>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</si>
  <si>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</si>
  <si>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</si>
  <si>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</si>
  <si>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</si>
  <si>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</si>
  <si>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</si>
  <si>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</si>
  <si>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</si>
  <si>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</si>
  <si>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</si>
  <si>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</si>
  <si>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</si>
  <si>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</si>
  <si>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</si>
  <si>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</si>
  <si>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</si>
  <si>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</si>
  <si>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</si>
  <si>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</si>
  <si>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</si>
  <si>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</si>
  <si>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</si>
  <si>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</si>
  <si>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</si>
  <si>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</si>
  <si>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</si>
  <si>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</si>
  <si>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</si>
  <si>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</si>
  <si>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</si>
  <si>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</si>
  <si>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</si>
  <si>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</si>
  <si>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</si>
  <si>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</si>
  <si>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</si>
  <si>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</si>
  <si>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</si>
  <si>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</si>
  <si>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</si>
  <si>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</si>
  <si>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</si>
  <si>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</si>
  <si>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</si>
  <si>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</si>
  <si>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</si>
  <si>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</si>
  <si>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</si>
  <si>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</si>
  <si>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</si>
  <si>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</si>
  <si>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</si>
  <si>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</si>
  <si>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</si>
  <si>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</si>
  <si>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</si>
  <si>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</si>
  <si>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</si>
  <si>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</si>
  <si>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</si>
  <si>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</si>
  <si>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</si>
  <si>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</si>
  <si>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</si>
  <si>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</si>
  <si>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</si>
  <si>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</si>
  <si>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</si>
  <si>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</si>
  <si>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</si>
  <si>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</si>
  <si>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</si>
  <si>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</si>
  <si>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</si>
  <si>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</si>
  <si>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</si>
  <si>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</si>
  <si>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</si>
  <si>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</si>
  <si>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</si>
  <si>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</si>
  <si>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</si>
  <si>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</si>
  <si>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</si>
  <si>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</si>
  <si>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</si>
  <si>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</si>
  <si>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</si>
  <si>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</si>
  <si>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</si>
  <si>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</si>
  <si>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</si>
  <si>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</si>
  <si>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</si>
  <si>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</si>
  <si>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</si>
  <si>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</si>
  <si>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</si>
  <si>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</si>
  <si>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</si>
  <si>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</si>
  <si>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</si>
  <si>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</si>
  <si>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</si>
  <si>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</si>
  <si>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</si>
  <si>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</si>
  <si>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</si>
  <si>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</si>
  <si>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</si>
  <si>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</si>
  <si>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</si>
  <si>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</si>
  <si>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</si>
  <si>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</si>
  <si>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</si>
  <si>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</si>
  <si>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</si>
  <si>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</si>
  <si>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</si>
  <si>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</si>
  <si>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</si>
  <si>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</si>
  <si>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</si>
  <si>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</si>
  <si>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</si>
  <si>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</si>
  <si>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</si>
  <si>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</si>
  <si>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</si>
  <si>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</si>
  <si>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</si>
  <si>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</si>
  <si>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</si>
  <si>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</si>
  <si>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</si>
  <si>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</si>
  <si>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</si>
  <si>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</si>
  <si>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</si>
  <si>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</si>
  <si>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</si>
  <si>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</si>
  <si>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</si>
  <si>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</si>
  <si>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</si>
  <si>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</si>
  <si>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</si>
  <si>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</si>
  <si>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</si>
  <si>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</si>
  <si>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</si>
  <si>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</si>
  <si>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</si>
  <si>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</si>
  <si>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</si>
  <si>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</si>
  <si>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</si>
  <si>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</si>
  <si>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</si>
  <si>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</si>
  <si>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</si>
  <si>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</si>
  <si>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</si>
  <si>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</si>
  <si>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</si>
  <si>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</si>
  <si>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</si>
  <si>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</si>
  <si>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</si>
  <si>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</si>
  <si>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</si>
  <si>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</si>
  <si>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</si>
  <si>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</si>
  <si>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</si>
  <si>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</si>
  <si>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</si>
  <si>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</si>
  <si>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</si>
  <si>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</si>
  <si>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</si>
  <si>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</si>
  <si>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</si>
  <si>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</si>
  <si>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</si>
  <si>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</si>
  <si>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</si>
  <si>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</si>
  <si>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</si>
  <si>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</si>
  <si>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</si>
  <si>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</si>
  <si>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</si>
  <si>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</si>
  <si>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</si>
  <si>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</si>
  <si>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</si>
  <si>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</si>
  <si>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</si>
  <si>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</si>
  <si>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</si>
  <si>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</si>
  <si>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</si>
  <si>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</si>
  <si>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</si>
  <si>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</si>
  <si>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</si>
  <si>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</si>
  <si>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</si>
  <si>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</si>
  <si>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</si>
  <si>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</si>
  <si>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</si>
  <si>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</si>
  <si>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</si>
  <si>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</si>
  <si>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</si>
  <si>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</si>
  <si>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</si>
  <si>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</si>
  <si>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</si>
  <si>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</si>
  <si>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</si>
  <si>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</si>
  <si>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</si>
  <si>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</si>
  <si>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</si>
  <si>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</si>
  <si>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</si>
  <si>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</si>
  <si>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</si>
  <si>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</si>
  <si>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</si>
  <si>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</si>
  <si>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</si>
  <si>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</si>
  <si>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</si>
  <si>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</si>
  <si>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</si>
  <si>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</si>
  <si>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</si>
  <si>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</si>
  <si>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</si>
  <si>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</si>
  <si>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</si>
  <si>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</si>
  <si>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</si>
  <si>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</si>
  <si>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</si>
  <si>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</si>
  <si>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</si>
  <si>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</si>
  <si>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</si>
  <si>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</si>
  <si>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</si>
  <si>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</si>
  <si>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</si>
  <si>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</si>
  <si>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</si>
  <si>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</si>
  <si>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</si>
  <si>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</si>
  <si>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</si>
  <si>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</si>
  <si>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</si>
  <si>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</si>
  <si>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</si>
  <si>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</si>
  <si>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</si>
  <si>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</si>
  <si>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</si>
  <si>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</si>
  <si>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</si>
  <si>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</si>
  <si>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</si>
  <si>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</si>
  <si>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</si>
  <si>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</si>
  <si>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</si>
  <si>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</si>
  <si>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</si>
  <si>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</si>
  <si>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</si>
  <si>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</si>
  <si>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</si>
  <si>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</si>
  <si>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</si>
  <si>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</si>
  <si>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</si>
  <si>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</si>
  <si>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</si>
  <si>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</si>
  <si>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</si>
  <si>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</si>
  <si>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</si>
  <si>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</si>
  <si>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</si>
  <si>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</si>
  <si>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</si>
  <si>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</si>
  <si>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</si>
  <si>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</si>
  <si>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</si>
  <si>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</si>
  <si>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</si>
  <si>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</si>
  <si>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</si>
  <si>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</si>
  <si>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</si>
  <si>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</si>
  <si>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</si>
  <si>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</si>
  <si>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</si>
  <si>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</si>
  <si>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</si>
  <si>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</si>
  <si>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</si>
  <si>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</si>
  <si>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</si>
  <si>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</si>
  <si>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</si>
  <si>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</si>
  <si>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</si>
  <si>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</si>
  <si>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</si>
  <si>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</si>
  <si>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</si>
  <si>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</si>
  <si>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</si>
  <si>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</si>
  <si>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</si>
  <si>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</si>
  <si>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</si>
  <si>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</si>
  <si>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</si>
  <si>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</si>
  <si>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</si>
  <si>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</si>
  <si>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</si>
  <si>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</si>
  <si>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</si>
  <si>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</si>
  <si>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</si>
  <si>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</si>
  <si>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</si>
  <si>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</si>
  <si>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</si>
  <si>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</si>
  <si>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</si>
  <si>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</si>
  <si>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</si>
  <si>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</si>
  <si>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</si>
  <si>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</si>
  <si>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</si>
  <si>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</si>
  <si>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</si>
  <si>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</si>
  <si>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</si>
  <si>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</si>
  <si>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</si>
  <si>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</si>
  <si>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</si>
  <si>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</si>
  <si>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</si>
  <si>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</si>
  <si>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</si>
  <si>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</si>
  <si>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</si>
  <si>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</si>
  <si>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</si>
  <si>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</si>
  <si>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</si>
  <si>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</si>
  <si>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</si>
  <si>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</si>
  <si>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</si>
  <si>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</si>
  <si>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</si>
  <si>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</si>
  <si>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</si>
  <si>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</si>
  <si>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</si>
  <si>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</si>
  <si>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</si>
  <si>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</si>
  <si>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</si>
  <si>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</si>
  <si>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</si>
  <si>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</si>
  <si>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</si>
  <si>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</si>
  <si>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</si>
  <si>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</si>
  <si>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</si>
  <si>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</si>
  <si>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</si>
  <si>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</si>
  <si>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</si>
  <si>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</si>
  <si>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</si>
  <si>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</si>
  <si>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</si>
  <si>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</si>
  <si>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</si>
  <si>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</si>
  <si>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</si>
  <si>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</si>
  <si>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</si>
  <si>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</si>
  <si>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</si>
  <si>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</si>
  <si>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</si>
  <si>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</si>
  <si>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</si>
  <si>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</si>
  <si>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</si>
  <si>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</si>
  <si>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</si>
  <si>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</si>
  <si>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</si>
  <si>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</si>
  <si>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</si>
  <si>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</si>
  <si>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</si>
  <si>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</si>
  <si>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</si>
  <si>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</si>
  <si>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</si>
  <si>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</si>
  <si>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</si>
  <si>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</si>
  <si>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</si>
  <si>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</si>
  <si>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</si>
  <si>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</si>
  <si>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</si>
  <si>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</si>
  <si>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</si>
  <si>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</si>
  <si>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</si>
  <si>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</si>
  <si>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</si>
  <si>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</si>
  <si>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</si>
  <si>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</si>
  <si>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</si>
  <si>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</si>
  <si>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</si>
  <si>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</si>
  <si>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</si>
  <si>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</si>
  <si>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</si>
  <si>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</si>
  <si>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</si>
  <si>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</si>
  <si>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</si>
  <si>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</si>
  <si>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</si>
  <si>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</si>
  <si>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</si>
  <si>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</si>
  <si>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</si>
  <si>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</si>
  <si>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</si>
  <si>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</si>
  <si>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</si>
  <si>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</si>
  <si>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</si>
  <si>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</si>
  <si>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</si>
  <si>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</si>
  <si>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</si>
  <si>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</si>
  <si>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</si>
  <si>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</si>
  <si>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</si>
  <si>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</si>
  <si>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</si>
  <si>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</si>
  <si>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</si>
  <si>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</si>
  <si>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</si>
  <si>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</si>
  <si>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</si>
  <si>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</si>
  <si>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</si>
  <si>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</si>
  <si>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</si>
  <si>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</si>
  <si>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</si>
  <si>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</si>
  <si>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</si>
  <si>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</si>
  <si>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</si>
  <si>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</si>
  <si>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</si>
  <si>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</si>
  <si>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</si>
  <si>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</si>
  <si>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</si>
  <si>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</si>
  <si>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</si>
  <si>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</si>
  <si>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</si>
  <si>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</si>
  <si>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</si>
  <si>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</si>
  <si>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</si>
  <si>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</si>
  <si>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</si>
  <si>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</si>
  <si>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</si>
  <si>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</si>
  <si>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</si>
  <si>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</si>
  <si>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</si>
  <si>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</si>
  <si>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</si>
  <si>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</si>
  <si>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</si>
  <si>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</si>
  <si>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</si>
  <si>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</si>
  <si>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</si>
  <si>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</si>
  <si>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</si>
  <si>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</si>
  <si>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</si>
  <si>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</si>
  <si>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</si>
  <si>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</si>
  <si>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</si>
  <si>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</si>
  <si>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</si>
  <si>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</si>
  <si>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</si>
  <si>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</si>
  <si>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</si>
  <si>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</si>
  <si>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</si>
  <si>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</si>
  <si>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</si>
  <si>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</si>
  <si>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</si>
  <si>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</si>
  <si>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</si>
  <si>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</si>
  <si>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</si>
  <si>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</si>
  <si>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</si>
  <si>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</si>
  <si>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</si>
  <si>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</si>
  <si>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</si>
  <si>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</si>
  <si>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</si>
  <si>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</si>
  <si>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</si>
  <si>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</si>
  <si>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</si>
  <si>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</si>
  <si>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</si>
  <si>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</si>
  <si>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</si>
  <si>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</si>
  <si>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</si>
  <si>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</si>
  <si>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</si>
  <si>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</si>
  <si>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</si>
  <si>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</si>
  <si>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</si>
  <si>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</si>
  <si>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</si>
  <si>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</si>
  <si>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</si>
  <si>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</si>
  <si>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</si>
  <si>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</si>
  <si>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</si>
  <si>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</si>
  <si>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</si>
  <si>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</si>
  <si>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</si>
  <si>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</si>
  <si>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</si>
  <si>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</si>
  <si>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</si>
  <si>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</si>
  <si>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</si>
  <si>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</si>
  <si>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</si>
  <si>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</si>
  <si>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</si>
  <si>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</si>
  <si>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</si>
  <si>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</si>
  <si>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</si>
  <si>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</si>
  <si>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</si>
  <si>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</si>
  <si>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</si>
  <si>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</si>
  <si>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</si>
  <si>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</si>
  <si>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</si>
  <si>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</si>
  <si>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</si>
  <si>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</si>
  <si>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</si>
  <si>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</si>
  <si>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</si>
  <si>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</si>
  <si>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</si>
  <si>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</si>
  <si>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</si>
  <si>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</si>
  <si>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</si>
  <si>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</si>
  <si>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</si>
  <si>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</si>
  <si>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</si>
  <si>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</si>
  <si>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</si>
  <si>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</si>
  <si>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</si>
  <si>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</si>
  <si>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</si>
  <si>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</si>
  <si>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</si>
  <si>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</si>
  <si>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</si>
  <si>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</si>
  <si>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</si>
  <si>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</si>
  <si>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</si>
  <si>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</si>
  <si>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</si>
  <si>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</si>
  <si>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</si>
  <si>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</si>
  <si>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</si>
  <si>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</si>
  <si>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</si>
  <si>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</si>
  <si>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</si>
  <si>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</si>
  <si>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</si>
  <si>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</si>
  <si>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</si>
  <si>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</si>
  <si>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</si>
  <si>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</si>
  <si>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</si>
  <si>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</si>
  <si>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</si>
  <si>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</si>
  <si>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</si>
  <si>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</si>
  <si>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</si>
  <si>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</si>
  <si>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</si>
  <si>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</si>
  <si>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</si>
  <si>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</si>
  <si>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</si>
  <si>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</si>
  <si>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</si>
  <si>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</si>
  <si>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</si>
  <si>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</si>
  <si>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</si>
  <si>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</si>
  <si>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</si>
  <si>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</si>
  <si>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</si>
  <si>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</si>
  <si>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</si>
  <si>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</si>
  <si>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</si>
  <si>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</si>
  <si>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</si>
  <si>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</si>
  <si>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</si>
  <si>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</si>
  <si>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</si>
  <si>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</si>
  <si>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</si>
  <si>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</si>
  <si>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</si>
  <si>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</si>
  <si>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</si>
  <si>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</si>
  <si>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</si>
  <si>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</si>
  <si>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</si>
  <si>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</si>
  <si>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</si>
  <si>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</si>
  <si>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</si>
  <si>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</si>
  <si>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</si>
  <si>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</si>
  <si>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</si>
  <si>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</si>
  <si>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</si>
  <si>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</si>
  <si>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</si>
  <si>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</si>
  <si>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</si>
  <si>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</si>
  <si>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</si>
  <si>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</si>
  <si>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</si>
  <si>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</si>
  <si>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</si>
  <si>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</si>
  <si>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</si>
  <si>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</si>
  <si>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</si>
  <si>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</si>
  <si>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</si>
  <si>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</si>
  <si>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</si>
  <si>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</si>
  <si>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</si>
  <si>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</si>
  <si>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</si>
  <si>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</si>
  <si>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</si>
  <si>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</si>
  <si>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</si>
  <si>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</si>
  <si>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</si>
  <si>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</si>
  <si>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</si>
  <si>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</si>
  <si>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</si>
  <si>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</si>
  <si>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</si>
  <si>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</si>
  <si>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</si>
  <si>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</si>
  <si>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</si>
  <si>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</si>
  <si>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</si>
  <si>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</si>
  <si>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</si>
  <si>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</si>
  <si>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</si>
  <si>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</si>
  <si>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</si>
  <si>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</si>
  <si>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</si>
  <si>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</si>
  <si>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</si>
  <si>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</si>
  <si>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</si>
  <si>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</si>
  <si>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</si>
  <si>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</si>
  <si>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</si>
  <si>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</si>
  <si>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</si>
  <si>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</si>
  <si>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</si>
  <si>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</si>
  <si>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</si>
  <si>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</si>
  <si>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</si>
  <si>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</si>
  <si>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</si>
  <si>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</si>
  <si>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</si>
  <si>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</si>
  <si>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</si>
  <si>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</si>
  <si>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</si>
  <si>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</si>
  <si>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</si>
  <si>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</si>
  <si>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</si>
  <si>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</si>
  <si>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</si>
  <si>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</si>
  <si>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</si>
  <si>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</si>
  <si>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</si>
  <si>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</si>
  <si>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</si>
  <si>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</si>
  <si>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</si>
  <si>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</si>
  <si>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</si>
  <si>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</si>
  <si>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</si>
  <si>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</si>
  <si>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</si>
  <si>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</si>
  <si>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</si>
  <si>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</si>
  <si>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</si>
  <si>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</si>
  <si>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</si>
  <si>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</si>
  <si>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</si>
  <si>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</si>
  <si>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</si>
  <si>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</si>
  <si>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</si>
  <si>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</si>
  <si>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</si>
  <si>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</si>
  <si>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</si>
  <si>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</si>
  <si>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</si>
  <si>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</si>
  <si>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</si>
  <si>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</si>
  <si>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</si>
  <si>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</si>
  <si>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</si>
  <si>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</si>
  <si>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</si>
  <si>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</si>
  <si>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</si>
  <si>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</si>
  <si>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</si>
  <si>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</si>
  <si>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</si>
  <si>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</si>
  <si>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</si>
  <si>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</si>
  <si>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</si>
  <si>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</si>
  <si>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</si>
  <si>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</si>
  <si>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</si>
  <si>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</si>
  <si>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</si>
  <si>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</si>
  <si>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</si>
  <si>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</si>
  <si>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</si>
  <si>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</si>
  <si>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</si>
  <si>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</si>
  <si>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</si>
  <si>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</si>
  <si>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</si>
  <si>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</si>
  <si>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</si>
  <si>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</si>
  <si>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</si>
  <si>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</si>
  <si>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</si>
  <si>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</si>
  <si>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</si>
  <si>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</si>
  <si>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</si>
  <si>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</si>
  <si>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</si>
  <si>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</si>
  <si>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</si>
  <si>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</si>
  <si>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</si>
  <si>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</si>
  <si>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</si>
  <si>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</si>
  <si>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</si>
  <si>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</si>
  <si>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</si>
  <si>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</si>
  <si>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</si>
  <si>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</si>
  <si>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</si>
  <si>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</si>
  <si>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</si>
  <si>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</si>
  <si>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</si>
  <si>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</si>
  <si>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</si>
  <si>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</si>
  <si>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</si>
  <si>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</si>
  <si>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</si>
  <si>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</si>
  <si>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</si>
  <si>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</si>
  <si>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</si>
  <si>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</si>
  <si>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</si>
  <si>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</si>
  <si>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</si>
  <si>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</si>
  <si>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</si>
  <si>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</si>
  <si>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</si>
  <si>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</si>
  <si>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</si>
  <si>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</si>
  <si>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</si>
  <si>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</si>
  <si>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</si>
  <si>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</si>
  <si>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</si>
  <si>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</si>
  <si>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</si>
  <si>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</si>
  <si>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</si>
  <si>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</si>
  <si>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</si>
  <si>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</si>
  <si>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</si>
  <si>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</si>
  <si>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</si>
  <si>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</si>
  <si>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</si>
  <si>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</si>
  <si>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</si>
  <si>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</si>
  <si>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</si>
  <si>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</si>
  <si>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</si>
  <si>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</si>
  <si>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</si>
  <si>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</si>
  <si>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</si>
  <si>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</si>
  <si>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</si>
  <si>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</si>
  <si>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</si>
  <si>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</si>
  <si>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</si>
  <si>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</si>
  <si>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</si>
  <si>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</si>
  <si>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</si>
  <si>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</si>
  <si>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</si>
  <si>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</si>
  <si>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</si>
  <si>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</si>
  <si>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</si>
  <si>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</si>
  <si>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</si>
  <si>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</si>
  <si>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</si>
  <si>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</si>
  <si>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</si>
  <si>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</si>
  <si>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</si>
  <si>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</si>
  <si>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</si>
  <si>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</si>
  <si>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</si>
  <si>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</si>
  <si>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</si>
  <si>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</si>
  <si>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</si>
  <si>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</si>
  <si>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</si>
  <si>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</si>
  <si>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</si>
  <si>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</si>
  <si>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</si>
  <si>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</si>
  <si>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</si>
  <si>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</si>
  <si>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</si>
  <si>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</si>
  <si>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</si>
  <si>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</si>
  <si>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</si>
  <si>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</si>
  <si>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</si>
  <si>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</si>
  <si>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</si>
  <si>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</si>
  <si>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</si>
  <si>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</si>
  <si>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</si>
  <si>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</si>
  <si>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</si>
  <si>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</si>
  <si>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</si>
  <si>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</si>
  <si>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</si>
  <si>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</si>
  <si>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</si>
  <si>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</si>
  <si>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</si>
  <si>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</si>
  <si>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</si>
  <si>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</si>
  <si>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</si>
  <si>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</si>
  <si>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</si>
  <si>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</si>
  <si>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</si>
  <si>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</si>
  <si>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</si>
  <si>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</si>
  <si>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</si>
  <si>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</si>
  <si>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</si>
  <si>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</si>
  <si>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</si>
  <si>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</si>
  <si>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</si>
  <si>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</si>
  <si>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</si>
  <si>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</si>
  <si>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</si>
  <si>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</si>
  <si>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</si>
  <si>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</si>
  <si>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</si>
  <si>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</si>
  <si>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</si>
  <si>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</si>
  <si>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</si>
  <si>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</si>
  <si>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</si>
  <si>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</si>
  <si>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</si>
  <si>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</si>
  <si>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</si>
  <si>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</si>
  <si>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</si>
  <si>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</si>
  <si>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</si>
  <si>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</si>
  <si>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</si>
  <si>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</si>
  <si>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</si>
  <si>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</si>
  <si>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</si>
  <si>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</si>
  <si>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</si>
  <si>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</si>
  <si>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</si>
  <si>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</si>
  <si>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</si>
  <si>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</si>
  <si>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</si>
  <si>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</si>
  <si>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</si>
  <si>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</si>
  <si>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</si>
  <si>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</si>
  <si>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</si>
  <si>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</si>
  <si>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</si>
  <si>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</si>
  <si>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</si>
  <si>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</si>
  <si>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</si>
  <si>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</si>
  <si>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</si>
  <si>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</si>
  <si>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</si>
  <si>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</si>
  <si>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</si>
  <si>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</si>
  <si>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</si>
  <si>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</si>
  <si>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</si>
  <si>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</si>
  <si>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</si>
  <si>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</si>
  <si>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</si>
  <si>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</si>
  <si>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</si>
  <si>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</si>
  <si>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</si>
  <si>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</si>
  <si>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</si>
  <si>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</si>
  <si>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</si>
  <si>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</si>
  <si>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</si>
  <si>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</si>
  <si>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</si>
  <si>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</si>
  <si>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</si>
  <si>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</si>
  <si>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</si>
  <si>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</si>
  <si>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</si>
  <si>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</si>
  <si>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</si>
  <si>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</si>
  <si>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</si>
  <si>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</si>
  <si>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</si>
  <si>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</si>
  <si>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</si>
  <si>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</si>
  <si>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</si>
  <si>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</si>
  <si>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</si>
  <si>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</si>
  <si>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</si>
  <si>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</si>
  <si>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</si>
  <si>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</si>
  <si>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</si>
  <si>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</si>
  <si>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</si>
  <si>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</si>
  <si>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</si>
  <si>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</si>
  <si>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</si>
  <si>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</si>
  <si>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</si>
  <si>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</si>
  <si>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</si>
  <si>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</si>
  <si>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</si>
  <si>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</si>
  <si>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</si>
  <si>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</si>
  <si>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</si>
  <si>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</si>
  <si>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</si>
  <si>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</si>
  <si>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</si>
  <si>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</si>
  <si>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</si>
  <si>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</si>
  <si>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</si>
  <si>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</si>
  <si>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</si>
  <si>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</si>
  <si>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</si>
  <si>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</si>
  <si>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</si>
  <si>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</si>
  <si>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</si>
  <si>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</si>
  <si>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</si>
  <si>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</si>
  <si>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</si>
  <si>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</si>
  <si>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</si>
  <si>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</si>
  <si>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</si>
  <si>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</si>
  <si>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</si>
  <si>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</si>
  <si>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</si>
  <si>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</si>
  <si>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</si>
  <si>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</si>
  <si>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</si>
  <si>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</si>
  <si>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</si>
  <si>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</si>
  <si>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</si>
  <si>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</si>
  <si>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</si>
  <si>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</si>
  <si>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</si>
  <si>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</si>
  <si>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</si>
  <si>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</si>
  <si>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</si>
  <si>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</si>
  <si>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</si>
  <si>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</si>
  <si>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</si>
  <si>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</si>
  <si>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</si>
  <si>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</si>
  <si>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</si>
  <si>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</si>
  <si>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</si>
  <si>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</si>
  <si>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</si>
  <si>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</si>
  <si>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</si>
  <si>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</si>
  <si>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</si>
  <si>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</si>
  <si>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</si>
  <si>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</si>
  <si>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</si>
  <si>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</si>
  <si>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</si>
  <si>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</si>
  <si>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</si>
  <si>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</si>
  <si>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</si>
  <si>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</si>
  <si>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</si>
  <si>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</si>
  <si>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</si>
  <si>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</si>
  <si>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</si>
  <si>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</si>
  <si>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</si>
  <si>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</si>
  <si>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</si>
  <si>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</si>
  <si>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</si>
  <si>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</si>
  <si>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</si>
  <si>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</si>
  <si>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</si>
  <si>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</si>
  <si>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</si>
  <si>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</si>
  <si>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</si>
  <si>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</si>
  <si>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</si>
  <si>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</si>
  <si>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</si>
  <si>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</si>
  <si>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</si>
  <si>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</si>
  <si>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</si>
  <si>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</si>
  <si>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</si>
  <si>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</si>
  <si>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</si>
  <si>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</si>
  <si>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</si>
  <si>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</si>
  <si>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</si>
  <si>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</si>
  <si>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</si>
  <si>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</si>
  <si>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</si>
  <si>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</si>
  <si>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</si>
  <si>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</si>
  <si>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</si>
  <si>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</si>
  <si>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</si>
  <si>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</si>
  <si>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</si>
  <si>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</si>
  <si>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</si>
  <si>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</si>
  <si>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</si>
  <si>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</si>
  <si>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</si>
  <si>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</si>
  <si>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</si>
  <si>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</si>
  <si>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</si>
  <si>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</si>
  <si>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</si>
  <si>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</si>
  <si>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</si>
  <si>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</si>
  <si>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</si>
  <si>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</si>
  <si>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</si>
  <si>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</si>
  <si>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</si>
  <si>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</si>
  <si>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</si>
  <si>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</si>
  <si>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</si>
  <si>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</si>
  <si>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</si>
  <si>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</si>
  <si>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</si>
  <si>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</si>
  <si>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</si>
  <si>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</si>
  <si>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</si>
  <si>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</si>
  <si>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</si>
  <si>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</si>
  <si>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</si>
  <si>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</si>
  <si>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</si>
  <si>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</si>
  <si>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</si>
  <si>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</si>
  <si>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</si>
  <si>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</si>
  <si>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</si>
  <si>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</si>
  <si>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</si>
  <si>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</si>
  <si>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</si>
  <si>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</si>
  <si>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</si>
  <si>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</si>
  <si>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</si>
  <si>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</si>
  <si>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</si>
  <si>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</si>
  <si>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</si>
  <si>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</si>
  <si>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</si>
  <si>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</si>
  <si>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</si>
  <si>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</si>
  <si>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</si>
  <si>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</si>
  <si>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</si>
  <si>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</si>
  <si>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</si>
  <si>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</si>
  <si>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</si>
  <si>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</si>
  <si>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</si>
  <si>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</si>
  <si>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</si>
  <si>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</si>
  <si>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</si>
  <si>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</si>
  <si>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</si>
  <si>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</si>
  <si>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</si>
  <si>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</si>
  <si>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</si>
  <si>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</si>
  <si>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</si>
  <si>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</si>
  <si>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</si>
  <si>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</si>
  <si>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</si>
  <si>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</si>
  <si>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</si>
  <si>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</si>
  <si>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</si>
  <si>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</si>
  <si>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</si>
  <si>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</si>
  <si>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</si>
  <si>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</si>
  <si>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</si>
  <si>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</si>
  <si>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</si>
  <si>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</si>
  <si>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</si>
  <si>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</si>
  <si>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</si>
  <si>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</si>
  <si>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</si>
  <si>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</si>
  <si>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</si>
  <si>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</si>
  <si>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</si>
  <si>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</si>
  <si>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</si>
  <si>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</si>
  <si>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</si>
  <si>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</si>
  <si>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</si>
  <si>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</si>
  <si>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</si>
  <si>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</si>
  <si>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</si>
  <si>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</si>
  <si>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</si>
  <si>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</si>
  <si>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</si>
  <si>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</si>
  <si>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</si>
  <si>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</si>
  <si>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</si>
  <si>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</si>
  <si>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</si>
  <si>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</si>
  <si>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</si>
  <si>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</si>
  <si>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</si>
  <si>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</si>
  <si>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</si>
  <si>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</si>
  <si>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</si>
  <si>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</si>
  <si>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</si>
  <si>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</si>
  <si>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</si>
  <si>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</si>
  <si>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</si>
  <si>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</si>
  <si>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</si>
  <si>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</si>
  <si>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</si>
  <si>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</si>
  <si>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</si>
  <si>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</si>
  <si>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</si>
  <si>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</si>
  <si>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</si>
  <si>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</si>
  <si>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</si>
  <si>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</si>
  <si>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</si>
  <si>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</si>
  <si>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</si>
  <si>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</si>
  <si>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</si>
  <si>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</si>
  <si>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</si>
  <si>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</si>
  <si>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</si>
  <si>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</si>
  <si>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</si>
  <si>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</si>
  <si>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</si>
  <si>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</si>
  <si>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</si>
  <si>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</si>
  <si>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</si>
  <si>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</si>
  <si>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</si>
  <si>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</si>
  <si>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</si>
  <si>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</si>
  <si>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</si>
  <si>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</si>
  <si>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</si>
  <si>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</si>
  <si>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</si>
  <si>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</si>
  <si>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</si>
  <si>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</si>
  <si>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</si>
  <si>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</si>
  <si>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</si>
  <si>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</si>
  <si>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</si>
  <si>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</si>
  <si>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</si>
  <si>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</si>
  <si>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</si>
  <si>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</si>
  <si>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</si>
  <si>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</si>
  <si>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</si>
  <si>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</si>
  <si>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</si>
  <si>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</si>
  <si>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</si>
  <si>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</si>
  <si>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</si>
  <si>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</si>
  <si>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</si>
  <si>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</si>
  <si>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</si>
  <si>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</si>
  <si>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</si>
  <si>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</si>
  <si>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</si>
  <si>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</si>
  <si>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</si>
  <si>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</si>
  <si>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</si>
  <si>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</si>
  <si>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</si>
  <si>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</si>
  <si>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</si>
  <si>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</si>
  <si>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</si>
  <si>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</si>
  <si>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</si>
  <si>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</si>
  <si>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</si>
  <si>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</si>
  <si>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</si>
  <si>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</si>
  <si>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</si>
  <si>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</si>
  <si>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</si>
  <si>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</si>
  <si>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</si>
  <si>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</si>
  <si>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</si>
  <si>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</si>
  <si>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</si>
  <si>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</si>
  <si>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</si>
  <si>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</si>
  <si>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</si>
  <si>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</si>
  <si>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</si>
  <si>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</si>
  <si>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</si>
  <si>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</si>
  <si>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</si>
  <si>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</si>
  <si>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</si>
  <si>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</si>
  <si>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</si>
  <si>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</si>
  <si>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</si>
  <si>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</si>
  <si>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</si>
  <si>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</si>
  <si>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</si>
  <si>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</si>
  <si>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</si>
  <si>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</si>
  <si>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</si>
  <si>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</si>
  <si>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</si>
  <si>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</si>
  <si>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</si>
  <si>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</si>
  <si>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</si>
  <si>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</si>
  <si>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</si>
  <si>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</si>
  <si>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</si>
  <si>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</si>
  <si>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</si>
  <si>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</si>
  <si>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</si>
  <si>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</si>
  <si>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</si>
  <si>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</si>
  <si>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</si>
  <si>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</si>
  <si>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</si>
  <si>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</si>
  <si>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</si>
  <si>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</si>
  <si>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</si>
  <si>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</si>
  <si>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</si>
  <si>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</si>
  <si>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</si>
  <si>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</si>
  <si>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</si>
  <si>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</si>
  <si>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</si>
  <si>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</si>
  <si>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</si>
  <si>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</si>
  <si>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</si>
  <si>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</si>
  <si>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</si>
  <si>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</si>
  <si>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</si>
  <si>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</si>
  <si>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</si>
  <si>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</si>
  <si>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</si>
  <si>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</si>
  <si>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</si>
  <si>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</si>
  <si>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</si>
  <si>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</si>
  <si>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</si>
  <si>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</si>
  <si>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</si>
  <si>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</si>
  <si>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</si>
  <si>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</si>
  <si>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</si>
  <si>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</si>
  <si>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</si>
  <si>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</si>
  <si>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</si>
  <si>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</si>
  <si>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</si>
  <si>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</si>
  <si>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</si>
  <si>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</si>
  <si>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</si>
  <si>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</si>
  <si>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</si>
  <si>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</si>
  <si>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</si>
  <si>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</si>
  <si>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</si>
  <si>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</si>
  <si>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</si>
  <si>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</si>
  <si>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</si>
  <si>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</si>
  <si>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</si>
  <si>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</si>
  <si>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</si>
  <si>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</si>
  <si>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</si>
  <si>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</si>
  <si>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</si>
  <si>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</si>
  <si>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</si>
  <si>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</si>
  <si>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</si>
  <si>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</si>
  <si>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</si>
  <si>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</si>
  <si>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</si>
  <si>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</si>
  <si>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</si>
  <si>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</si>
  <si>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</si>
  <si>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</si>
  <si>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</si>
  <si>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</si>
  <si>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</si>
  <si>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</si>
  <si>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</si>
  <si>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</si>
  <si>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</si>
  <si>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</si>
  <si>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</si>
  <si>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</si>
  <si>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</si>
  <si>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</si>
  <si>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</si>
  <si>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</si>
  <si>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</si>
  <si>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</si>
  <si>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</si>
  <si>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</si>
  <si>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</si>
  <si>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</si>
  <si>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</si>
  <si>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</si>
  <si>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</si>
  <si>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</si>
  <si>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</si>
  <si>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</si>
  <si>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</si>
  <si>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</si>
  <si>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</si>
  <si>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</si>
  <si>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</si>
  <si>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</si>
  <si>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</si>
  <si>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</si>
  <si>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</si>
  <si>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</si>
  <si>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</si>
  <si>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</si>
  <si>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</si>
  <si>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</si>
  <si>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</si>
  <si>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</si>
  <si>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</si>
  <si>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</si>
  <si>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</si>
  <si>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</si>
  <si>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</si>
  <si>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</si>
  <si>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</si>
  <si>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</si>
  <si>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</si>
  <si>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</si>
  <si>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</si>
  <si>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</si>
  <si>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</si>
  <si>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</si>
  <si>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</si>
  <si>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</si>
  <si>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</si>
  <si>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</si>
  <si>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</si>
  <si>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</si>
  <si>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</si>
  <si>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</si>
  <si>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</si>
  <si>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</si>
  <si>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</si>
  <si>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</si>
  <si>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</si>
  <si>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</si>
  <si>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</si>
  <si>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</si>
  <si>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</si>
  <si>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</si>
  <si>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</si>
  <si>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</si>
  <si>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</si>
  <si>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</si>
  <si>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</si>
  <si>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</si>
  <si>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</si>
  <si>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</si>
  <si>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</si>
  <si>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</si>
  <si>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</si>
  <si>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</si>
  <si>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</si>
  <si>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</si>
  <si>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</si>
  <si>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</si>
  <si>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</si>
  <si>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</si>
  <si>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</si>
  <si>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</si>
  <si>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</si>
  <si>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</si>
  <si>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</si>
  <si>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</si>
  <si>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</si>
  <si>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</si>
  <si>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</si>
  <si>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</si>
  <si>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</si>
  <si>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</si>
  <si>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</si>
  <si>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</si>
  <si>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</si>
  <si>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</si>
  <si>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</si>
  <si>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</si>
  <si>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</si>
  <si>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</si>
  <si>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</si>
  <si>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</si>
  <si>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</si>
  <si>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</si>
  <si>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</si>
  <si>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</si>
  <si>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</si>
  <si>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</si>
  <si>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</si>
  <si>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</si>
  <si>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</si>
  <si>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</si>
  <si>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</si>
  <si>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</si>
  <si>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</si>
  <si>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</si>
  <si>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</si>
  <si>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</si>
  <si>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</si>
  <si>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</si>
  <si>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</si>
  <si>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</si>
  <si>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</si>
  <si>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</si>
  <si>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</si>
  <si>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</si>
  <si>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</si>
  <si>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</si>
  <si>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</si>
  <si>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</si>
  <si>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</si>
  <si>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</si>
  <si>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</si>
  <si>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</si>
  <si>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</si>
  <si>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</si>
  <si>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</si>
  <si>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</si>
  <si>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</si>
  <si>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</si>
  <si>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</si>
  <si>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</si>
  <si>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</si>
  <si>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</si>
  <si>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</si>
  <si>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</si>
  <si>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</si>
  <si>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</si>
  <si>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</si>
  <si>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</si>
  <si>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</si>
  <si>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</si>
  <si>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</si>
  <si>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</si>
  <si>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</si>
  <si>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</si>
  <si>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</si>
  <si>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</si>
  <si>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</si>
  <si>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</si>
  <si>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</si>
  <si>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</si>
  <si>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</si>
  <si>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</si>
  <si>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</si>
  <si>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</si>
  <si>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</si>
  <si>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</si>
  <si>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</si>
  <si>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</si>
  <si>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</si>
  <si>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</si>
  <si>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</si>
  <si>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</si>
  <si>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</si>
  <si>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</si>
  <si>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</si>
  <si>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</si>
  <si>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</si>
  <si>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</si>
  <si>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</si>
  <si>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</si>
  <si>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</si>
  <si>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</si>
  <si>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</si>
  <si>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</si>
  <si>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</si>
  <si>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</si>
  <si>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</si>
  <si>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</si>
  <si>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</si>
  <si>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</si>
  <si>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</si>
  <si>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</si>
  <si>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</si>
  <si>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</si>
  <si>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</si>
  <si>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</si>
  <si>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</si>
  <si>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</si>
  <si>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</si>
  <si>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</si>
  <si>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</si>
  <si>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</si>
  <si>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</si>
  <si>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</si>
  <si>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</si>
  <si>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</si>
  <si>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</si>
  <si>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</si>
  <si>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</si>
  <si>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</si>
  <si>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</si>
  <si>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</si>
  <si>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</si>
  <si>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</si>
  <si>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</si>
  <si>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</si>
  <si>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</si>
  <si>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</si>
  <si>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</si>
  <si>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</si>
  <si>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</si>
  <si>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</si>
  <si>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</si>
  <si>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</si>
  <si>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</si>
  <si>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</si>
  <si>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</si>
  <si>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</si>
  <si>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</si>
  <si>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</si>
  <si>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</si>
  <si>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</si>
  <si>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</si>
  <si>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</si>
  <si>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</si>
  <si>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</si>
  <si>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</si>
  <si>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</si>
  <si>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</si>
  <si>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</si>
  <si>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</si>
  <si>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</si>
  <si>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</si>
  <si>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</si>
  <si>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</si>
  <si>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</si>
  <si>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</si>
  <si>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</si>
  <si>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</si>
  <si>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</si>
  <si>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</si>
  <si>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</si>
  <si>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</si>
  <si>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</si>
  <si>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</si>
  <si>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</si>
  <si>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</si>
  <si>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</si>
  <si>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</si>
  <si>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</si>
  <si>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</si>
  <si>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</si>
  <si>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</si>
  <si>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</si>
  <si>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</si>
  <si>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</si>
  <si>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</si>
  <si>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</si>
  <si>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</si>
  <si>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</si>
  <si>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</si>
  <si>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</si>
  <si>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</si>
  <si>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</si>
  <si>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</si>
  <si>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</si>
  <si>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</si>
  <si>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</si>
  <si>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</si>
  <si>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</si>
  <si>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</si>
  <si>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</si>
  <si>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</si>
  <si>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</si>
  <si>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</si>
  <si>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</si>
  <si>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</si>
  <si>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</si>
  <si>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</si>
  <si>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</si>
  <si>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</si>
  <si>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</si>
  <si>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</si>
  <si>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</si>
  <si>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</si>
  <si>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</si>
  <si>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</si>
  <si>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</si>
  <si>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</si>
  <si>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</si>
  <si>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</si>
  <si>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</si>
  <si>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</si>
  <si>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</si>
  <si>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</si>
  <si>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</si>
  <si>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</si>
  <si>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</si>
  <si>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</si>
  <si>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</si>
  <si>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</si>
  <si>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</si>
  <si>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</si>
  <si>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</si>
  <si>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</si>
  <si>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</si>
  <si>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</si>
  <si>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</si>
  <si>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</si>
  <si>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</si>
  <si>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</si>
  <si>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</si>
  <si>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</si>
  <si>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</si>
  <si>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</si>
  <si>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</si>
  <si>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</si>
  <si>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</si>
  <si>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</si>
  <si>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</si>
  <si>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</si>
  <si>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</si>
  <si>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</si>
  <si>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</si>
  <si>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</si>
  <si>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</si>
  <si>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</si>
  <si>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</si>
  <si>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</si>
  <si>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</si>
  <si>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</si>
  <si>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</si>
  <si>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</si>
  <si>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</si>
  <si>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</si>
  <si>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</si>
  <si>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</si>
  <si>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</si>
  <si>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</si>
  <si>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</si>
  <si>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</si>
  <si>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</si>
  <si>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</si>
  <si>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</si>
  <si>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</si>
  <si>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</si>
  <si>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</si>
  <si>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</si>
  <si>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</si>
  <si>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</si>
  <si>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</si>
  <si>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</si>
  <si>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</si>
  <si>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</si>
  <si>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</si>
  <si>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</si>
  <si>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</si>
  <si>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</si>
  <si>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</si>
  <si>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</si>
  <si>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</si>
  <si>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</si>
  <si>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</si>
  <si>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</si>
  <si>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</si>
  <si>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</si>
  <si>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</si>
  <si>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</si>
  <si>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</si>
  <si>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</si>
  <si>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</si>
  <si>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</si>
  <si>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</si>
  <si>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</si>
  <si>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</si>
  <si>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</si>
  <si>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</si>
  <si>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</si>
  <si>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</si>
  <si>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</si>
  <si>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</si>
  <si>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</si>
  <si>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</si>
  <si>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</si>
  <si>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</si>
  <si>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</si>
  <si>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</si>
  <si>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</si>
  <si>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</si>
  <si>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</si>
  <si>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</si>
  <si>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</si>
  <si>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</si>
  <si>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</si>
  <si>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</si>
  <si>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</si>
  <si>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</si>
  <si>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</si>
  <si>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</si>
  <si>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</si>
  <si>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</si>
  <si>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</si>
  <si>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</si>
  <si>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</si>
  <si>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</si>
  <si>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</si>
  <si>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</si>
  <si>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</si>
  <si>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</si>
  <si>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</si>
  <si>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</si>
  <si>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</si>
  <si>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</si>
  <si>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</si>
  <si>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</si>
  <si>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</si>
  <si>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</si>
  <si>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</si>
  <si>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</si>
  <si>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</si>
  <si>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</si>
  <si>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</si>
  <si>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</si>
  <si>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</si>
  <si>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</si>
  <si>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</si>
  <si>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</si>
  <si>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</si>
  <si>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</si>
  <si>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</si>
  <si>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</si>
  <si>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</si>
  <si>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</si>
  <si>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</si>
  <si>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</si>
  <si>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</si>
  <si>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</si>
  <si>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</si>
  <si>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</si>
  <si>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</si>
  <si>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</si>
  <si>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</si>
  <si>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</si>
  <si>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</si>
  <si>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</si>
  <si>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</si>
  <si>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</si>
  <si>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</si>
  <si>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</si>
  <si>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</si>
  <si>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</si>
  <si>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</si>
  <si>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</si>
  <si>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</si>
  <si>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</si>
  <si>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</si>
  <si>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</si>
  <si>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</si>
  <si>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</si>
  <si>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</si>
  <si>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</si>
  <si>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</si>
  <si>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</si>
  <si>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</si>
  <si>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</si>
  <si>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</si>
  <si>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</si>
  <si>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</si>
  <si>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</si>
  <si>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</si>
  <si>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</si>
  <si>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</si>
  <si>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</si>
  <si>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</si>
  <si>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</si>
  <si>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</si>
  <si>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</si>
  <si>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</si>
  <si>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</si>
  <si>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</si>
  <si>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</si>
  <si>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</si>
  <si>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</si>
  <si>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</si>
  <si>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</si>
  <si>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</si>
  <si>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</si>
  <si>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</si>
  <si>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</si>
  <si>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</si>
  <si>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</si>
  <si>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</si>
  <si>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</si>
  <si>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</si>
  <si>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</si>
  <si>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</si>
  <si>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</si>
  <si>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</si>
  <si>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</si>
  <si>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</si>
  <si>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</si>
  <si>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</si>
  <si>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</si>
  <si>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</si>
  <si>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</si>
  <si>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</si>
  <si>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</si>
  <si>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</si>
  <si>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</si>
  <si>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</si>
  <si>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</si>
  <si>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</si>
  <si>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</si>
  <si>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</si>
  <si>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</si>
  <si>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</si>
  <si>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</si>
  <si>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</si>
  <si>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</si>
  <si>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</si>
  <si>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</si>
  <si>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</si>
  <si>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</si>
  <si>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</si>
  <si>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</si>
  <si>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</si>
  <si>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</si>
  <si>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</si>
  <si>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</si>
  <si>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</si>
  <si>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</si>
  <si>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</si>
  <si>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</si>
  <si>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</si>
  <si>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</si>
  <si>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</si>
  <si>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</si>
  <si>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</si>
  <si>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</si>
  <si>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</si>
  <si>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</si>
  <si>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</si>
  <si>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</si>
  <si>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</si>
  <si>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</si>
  <si>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</si>
  <si>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</si>
  <si>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</si>
  <si>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</si>
  <si>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</si>
  <si>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</si>
  <si>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</si>
  <si>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</si>
  <si>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</si>
  <si>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</si>
  <si>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</si>
  <si>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</si>
  <si>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</si>
  <si>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</si>
  <si>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</si>
  <si>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</si>
  <si>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</si>
  <si>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</si>
  <si>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</si>
  <si>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</si>
  <si>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</si>
  <si>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</si>
  <si>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</si>
  <si>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</si>
  <si>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</si>
  <si>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</si>
  <si>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</si>
  <si>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</si>
  <si>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</si>
  <si>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</si>
  <si>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</si>
  <si>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</si>
  <si>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</si>
  <si>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</si>
  <si>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</si>
  <si>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</si>
  <si>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</si>
  <si>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</si>
  <si>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</si>
  <si>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</si>
  <si>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</si>
  <si>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</si>
  <si>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</si>
  <si>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</si>
  <si>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</si>
  <si>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</si>
  <si>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</si>
  <si>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</si>
  <si>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</si>
  <si>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</si>
  <si>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</si>
  <si>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</si>
  <si>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</si>
  <si>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</si>
  <si>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</si>
  <si>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</si>
  <si>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</si>
  <si>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</si>
  <si>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</si>
  <si>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</si>
  <si>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</si>
  <si>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</si>
  <si>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</si>
  <si>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</si>
  <si>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</si>
  <si>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</si>
  <si>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</si>
  <si>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</si>
  <si>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</si>
  <si>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</si>
  <si>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</si>
  <si>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</si>
  <si>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</si>
  <si>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</si>
  <si>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</si>
  <si>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</si>
  <si>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</si>
  <si>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</si>
  <si>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</si>
  <si>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</si>
  <si>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</si>
  <si>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</si>
  <si>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</si>
  <si>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</si>
  <si>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</si>
  <si>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</si>
  <si>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</si>
  <si>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</si>
  <si>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</si>
  <si>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</si>
  <si>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</si>
  <si>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</si>
  <si>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</si>
  <si>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</si>
  <si>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</si>
  <si>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</si>
  <si>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</si>
  <si>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</si>
  <si>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</si>
  <si>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</si>
  <si>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</si>
  <si>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</si>
  <si>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</si>
  <si>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</si>
  <si>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</si>
  <si>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</si>
  <si>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</si>
  <si>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</si>
  <si>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</si>
  <si>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</si>
  <si>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</si>
  <si>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</si>
  <si>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</si>
  <si>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</si>
  <si>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</si>
  <si>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</si>
  <si>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</si>
  <si>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</si>
  <si>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</si>
  <si>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</si>
  <si>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</si>
  <si>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</si>
  <si>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</si>
  <si>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</si>
  <si>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</si>
  <si>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</si>
  <si>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</si>
  <si>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</si>
  <si>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</si>
  <si>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</si>
  <si>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</si>
  <si>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</si>
  <si>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</si>
  <si>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</si>
  <si>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</si>
  <si>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</si>
  <si>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</si>
  <si>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</si>
  <si>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</si>
  <si>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</si>
  <si>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</si>
  <si>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</si>
  <si>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</si>
  <si>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</si>
  <si>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</si>
  <si>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</si>
  <si>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</si>
  <si>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</si>
  <si>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</si>
  <si>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</si>
  <si>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</si>
  <si>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</si>
  <si>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</si>
  <si>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</si>
  <si>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</si>
  <si>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</si>
  <si>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</si>
  <si>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</si>
  <si>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</si>
  <si>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</si>
  <si>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</si>
  <si>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</si>
  <si>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</si>
  <si>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</si>
  <si>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</si>
  <si>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</si>
  <si>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</si>
  <si>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</si>
  <si>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</si>
  <si>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</si>
  <si>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</si>
  <si>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</si>
  <si>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</si>
  <si>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</si>
  <si>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</si>
  <si>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</si>
  <si>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</si>
  <si>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</si>
  <si>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</si>
  <si>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</si>
  <si>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</si>
  <si>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</si>
  <si>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</si>
  <si>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</si>
  <si>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</si>
  <si>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</si>
  <si>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</si>
  <si>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</si>
  <si>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</si>
  <si>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</si>
  <si>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</si>
  <si>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</si>
  <si>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</si>
  <si>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</si>
  <si>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</si>
  <si>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</si>
  <si>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</si>
  <si>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</si>
  <si>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</si>
  <si>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</si>
  <si>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</si>
  <si>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</si>
  <si>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</si>
  <si>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</si>
  <si>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</si>
  <si>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</si>
  <si>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</si>
  <si>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</si>
  <si>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</si>
  <si>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</si>
  <si>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</si>
  <si>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</si>
  <si>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</si>
  <si>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</si>
  <si>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</si>
  <si>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</si>
  <si>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</si>
  <si>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</si>
  <si>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</si>
  <si>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</si>
  <si>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</si>
  <si>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</si>
  <si>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</si>
  <si>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</si>
  <si>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</si>
  <si>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</si>
  <si>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</si>
  <si>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</si>
  <si>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</si>
  <si>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</si>
  <si>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</si>
  <si>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</si>
  <si>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</si>
  <si>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</si>
  <si>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</si>
  <si>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</si>
  <si>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</si>
  <si>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</si>
  <si>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</si>
  <si>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</si>
  <si>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</si>
  <si>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</si>
  <si>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</si>
  <si>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</si>
  <si>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</si>
  <si>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</si>
  <si>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</si>
  <si>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</si>
  <si>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</si>
  <si>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</si>
  <si>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</si>
  <si>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</si>
  <si>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</si>
  <si>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</si>
  <si>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</si>
  <si>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</si>
  <si>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</si>
  <si>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</si>
  <si>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</si>
  <si>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</si>
  <si>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</si>
  <si>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</si>
  <si>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</si>
  <si>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</si>
  <si>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</si>
  <si>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</si>
  <si>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</si>
  <si>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</si>
  <si>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</si>
  <si>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</si>
  <si>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</si>
  <si>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</si>
  <si>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</si>
  <si>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</si>
  <si>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</si>
  <si>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</si>
  <si>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</si>
  <si>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</si>
  <si>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</si>
  <si>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</si>
  <si>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</si>
  <si>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</si>
  <si>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</si>
  <si>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</si>
  <si>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</si>
  <si>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</si>
  <si>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</si>
  <si>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</si>
  <si>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</si>
  <si>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</si>
  <si>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</si>
  <si>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</si>
  <si>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</si>
  <si>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</si>
  <si>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</si>
  <si>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</si>
  <si>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</si>
  <si>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</si>
  <si>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</si>
  <si>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</si>
  <si>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</si>
  <si>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</si>
  <si>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</si>
  <si>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</si>
  <si>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</si>
  <si>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</si>
  <si>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</si>
  <si>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</si>
  <si>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</si>
  <si>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</si>
  <si>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</si>
  <si>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</si>
  <si>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</si>
  <si>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</si>
  <si>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</si>
  <si>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</si>
  <si>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</si>
  <si>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</si>
  <si>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</si>
  <si>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</si>
  <si>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</si>
  <si>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</si>
  <si>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</si>
  <si>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</si>
  <si>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</si>
  <si>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</si>
  <si>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</si>
  <si>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</si>
  <si>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</si>
  <si>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</si>
  <si>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</si>
  <si>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</si>
  <si>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</si>
  <si>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</si>
  <si>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</si>
  <si>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</si>
  <si>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</si>
  <si>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</si>
  <si>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</si>
  <si>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</si>
  <si>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</si>
  <si>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</si>
  <si>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</si>
  <si>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</si>
  <si>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</si>
  <si>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</si>
  <si>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</si>
  <si>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</si>
  <si>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</si>
  <si>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</si>
  <si>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</si>
  <si>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</si>
  <si>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</si>
  <si>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</si>
  <si>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</si>
  <si>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</si>
  <si>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</si>
  <si>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</si>
  <si>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</si>
  <si>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</si>
  <si>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</si>
  <si>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</si>
  <si>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</si>
  <si>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</si>
  <si>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</si>
  <si>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</si>
  <si>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</si>
  <si>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</si>
  <si>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</si>
  <si>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</si>
  <si>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</si>
  <si>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</si>
  <si>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</si>
  <si>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</si>
  <si>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</si>
  <si>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</si>
  <si>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</si>
  <si>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</si>
  <si>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</si>
  <si>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</si>
  <si>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</si>
  <si>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</si>
  <si>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</si>
  <si>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</si>
  <si>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</si>
  <si>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</si>
  <si>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</si>
  <si>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</si>
  <si>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</si>
  <si>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</si>
  <si>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</si>
  <si>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</si>
  <si>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</si>
  <si>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</si>
  <si>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</si>
  <si>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</si>
  <si>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</si>
  <si>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</si>
  <si>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</si>
  <si>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</si>
  <si>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</si>
  <si>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</si>
  <si>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</si>
  <si>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</si>
  <si>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</si>
  <si>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</si>
  <si>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</si>
  <si>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</si>
  <si>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</si>
  <si>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</si>
  <si>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</si>
  <si>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</si>
  <si>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</si>
  <si>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</si>
  <si>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</si>
  <si>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</si>
  <si>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</si>
  <si>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</si>
  <si>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</si>
  <si>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</si>
  <si>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</si>
  <si>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</si>
  <si>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</si>
  <si>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</si>
  <si>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</si>
  <si>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</si>
  <si>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</si>
  <si>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</si>
  <si>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</si>
  <si>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</si>
  <si>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</si>
  <si>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</si>
  <si>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</si>
  <si>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</si>
  <si>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</si>
  <si>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</si>
  <si>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</si>
  <si>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</si>
  <si>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</si>
  <si>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</si>
  <si>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</si>
  <si>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</si>
  <si>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</si>
  <si>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</si>
  <si>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</si>
  <si>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</si>
  <si>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</si>
  <si>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</si>
  <si>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</si>
  <si>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</si>
  <si>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</si>
  <si>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</si>
  <si>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</si>
  <si>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</si>
  <si>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</si>
  <si>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</si>
  <si>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</si>
  <si>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</si>
  <si>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</si>
  <si>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</si>
  <si>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</si>
  <si>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</si>
  <si>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</si>
  <si>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</si>
  <si>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</si>
  <si>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</si>
  <si>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</si>
  <si>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</si>
  <si>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</si>
  <si>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</si>
  <si>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</si>
  <si>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</si>
  <si>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</si>
  <si>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</si>
  <si>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</si>
  <si>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</si>
  <si>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</si>
  <si>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</si>
  <si>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</si>
  <si>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</si>
  <si>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</si>
  <si>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</si>
  <si>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</si>
  <si>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</si>
  <si>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</si>
  <si>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</si>
  <si>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</si>
  <si>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</si>
  <si>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</si>
  <si>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</si>
  <si>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</si>
  <si>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</si>
  <si>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</si>
  <si>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</si>
  <si>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</si>
  <si>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</si>
  <si>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</si>
  <si>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</si>
  <si>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</si>
  <si>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</si>
  <si>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</si>
  <si>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</si>
  <si>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</si>
  <si>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</si>
  <si>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</si>
  <si>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</si>
  <si>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</si>
  <si>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</si>
  <si>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</si>
  <si>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</si>
  <si>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</si>
  <si>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</si>
  <si>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</si>
  <si>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</si>
  <si>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</si>
  <si>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</si>
  <si>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</si>
  <si>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</si>
  <si>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</si>
  <si>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</si>
  <si>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</si>
  <si>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</si>
  <si>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</si>
  <si>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</si>
  <si>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</si>
  <si>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</si>
  <si>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</si>
  <si>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</si>
  <si>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</si>
  <si>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</si>
  <si>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</si>
  <si>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</si>
  <si>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</si>
  <si>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</si>
  <si>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</si>
  <si>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</si>
  <si>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</si>
  <si>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</si>
  <si>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</si>
  <si>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</si>
  <si>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</si>
  <si>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</si>
  <si>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</si>
  <si>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</si>
  <si>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</si>
  <si>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</si>
  <si>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</si>
  <si>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</si>
  <si>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</si>
  <si>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</si>
  <si>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</si>
  <si>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</si>
  <si>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</si>
  <si>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</si>
  <si>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</si>
  <si>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</si>
  <si>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</si>
  <si>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</si>
  <si>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</si>
  <si>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</si>
  <si>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</si>
  <si>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</si>
  <si>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</si>
  <si>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</si>
  <si>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</si>
  <si>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</si>
  <si>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</si>
  <si>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</si>
  <si>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</si>
  <si>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</si>
  <si>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</si>
  <si>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</si>
  <si>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</si>
  <si>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</si>
  <si>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</si>
  <si>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</si>
  <si>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</si>
  <si>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</si>
  <si>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</si>
  <si>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</si>
  <si>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</si>
  <si>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</si>
  <si>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</si>
  <si>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</si>
  <si>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</si>
  <si>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</si>
  <si>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</si>
  <si>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</si>
  <si>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</si>
  <si>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</si>
  <si>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</si>
  <si>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</si>
  <si>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</si>
  <si>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</si>
  <si>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</si>
  <si>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</si>
  <si>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</si>
  <si>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</si>
  <si>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</si>
  <si>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</si>
  <si>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</si>
  <si>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</si>
  <si>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</si>
  <si>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</si>
  <si>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</si>
  <si>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</si>
  <si>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</si>
  <si>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</si>
  <si>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</si>
  <si>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</si>
  <si>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</si>
  <si>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</si>
  <si>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</si>
  <si>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</si>
  <si>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</si>
  <si>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</si>
  <si>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</si>
  <si>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</si>
  <si>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</si>
  <si>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</si>
  <si>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</si>
  <si>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</si>
  <si>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</si>
  <si>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</si>
  <si>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</si>
  <si>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</si>
  <si>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</si>
  <si>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</si>
  <si>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</si>
  <si>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</si>
  <si>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</si>
  <si>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</si>
  <si>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</si>
  <si>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</si>
  <si>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</si>
  <si>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</si>
  <si>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</si>
  <si>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</si>
  <si>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</si>
  <si>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</si>
  <si>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</si>
  <si>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</si>
  <si>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</si>
  <si>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</si>
  <si>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</si>
  <si>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</si>
  <si>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</si>
  <si>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</si>
  <si>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</si>
  <si>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</si>
  <si>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</si>
  <si>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</si>
  <si>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</si>
  <si>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</si>
  <si>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</si>
  <si>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</si>
  <si>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</si>
  <si>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</si>
  <si>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</si>
  <si>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</si>
  <si>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</si>
  <si>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</si>
  <si>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</si>
  <si>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</si>
  <si>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</si>
  <si>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</si>
  <si>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</si>
  <si>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</si>
  <si>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</si>
  <si>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</si>
  <si>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</si>
  <si>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</si>
  <si>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</si>
  <si>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</si>
  <si>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</si>
  <si>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</si>
  <si>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</si>
  <si>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</si>
  <si>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</si>
  <si>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</si>
  <si>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</si>
  <si>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</si>
  <si>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</si>
  <si>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</si>
  <si>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</si>
  <si>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</si>
  <si>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</si>
  <si>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</si>
  <si>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</si>
  <si>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</si>
  <si>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</si>
  <si>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</si>
  <si>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</si>
  <si>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</si>
  <si>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</si>
  <si>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</si>
  <si>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</si>
  <si>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</si>
  <si>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</si>
  <si>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</si>
  <si>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</si>
  <si>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</si>
  <si>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</si>
  <si>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</si>
  <si>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</si>
  <si>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</si>
  <si>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</si>
  <si>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</si>
  <si>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</si>
  <si>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</si>
  <si>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</si>
  <si>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</si>
  <si>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</si>
  <si>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</si>
  <si>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</si>
  <si>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</si>
  <si>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</si>
  <si>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</si>
  <si>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</si>
  <si>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</si>
  <si>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</si>
  <si>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</si>
  <si>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</si>
  <si>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</si>
  <si>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</si>
  <si>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</si>
  <si>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</si>
  <si>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</si>
  <si>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</si>
  <si>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</si>
  <si>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</si>
  <si>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</si>
  <si>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</si>
  <si>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</si>
  <si>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</si>
  <si>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</si>
  <si>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</si>
  <si>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</si>
  <si>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</si>
  <si>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</si>
  <si>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</si>
  <si>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</si>
  <si>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</si>
  <si>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</si>
  <si>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</si>
  <si>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</si>
  <si>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</si>
  <si>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</si>
  <si>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</si>
  <si>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</si>
  <si>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</si>
  <si>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</si>
  <si>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</si>
  <si>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</si>
  <si>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</si>
  <si>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</si>
  <si>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</si>
  <si>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</si>
  <si>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</si>
  <si>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</si>
  <si>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</si>
  <si>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</si>
  <si>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</si>
  <si>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</si>
  <si>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</si>
  <si>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</si>
  <si>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</si>
  <si>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</si>
  <si>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</si>
  <si>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</si>
  <si>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</si>
  <si>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</si>
  <si>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</si>
  <si>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</si>
  <si>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</si>
  <si>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</si>
  <si>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</si>
  <si>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</si>
  <si>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</si>
  <si>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</si>
  <si>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</si>
  <si>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</si>
  <si>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</si>
  <si>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</si>
  <si>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</si>
  <si>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</si>
  <si>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</si>
  <si>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</si>
  <si>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</si>
  <si>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</si>
  <si>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</si>
  <si>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</si>
  <si>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</si>
  <si>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</si>
  <si>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</si>
  <si>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</si>
  <si>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</si>
  <si>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</si>
  <si>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</si>
  <si>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</si>
  <si>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</si>
  <si>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</si>
  <si>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</si>
  <si>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</si>
  <si>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</si>
  <si>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</si>
  <si>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</si>
  <si>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</si>
  <si>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</si>
  <si>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</si>
  <si>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</si>
  <si>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</si>
  <si>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</si>
  <si>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</si>
  <si>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</si>
  <si>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</si>
  <si>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</si>
  <si>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</si>
  <si>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</si>
  <si>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</si>
  <si>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</si>
  <si>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</si>
  <si>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</si>
  <si>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</si>
  <si>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</si>
  <si>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</si>
  <si>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</si>
  <si>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</si>
  <si>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</si>
  <si>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</si>
  <si>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</si>
  <si>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</si>
  <si>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</si>
  <si>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</si>
  <si>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</si>
  <si>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</si>
  <si>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</si>
  <si>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</si>
  <si>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</si>
  <si>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</si>
  <si>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</si>
  <si>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</si>
  <si>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</si>
  <si>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</si>
  <si>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</si>
  <si>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</si>
  <si>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</si>
  <si>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</si>
  <si>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</si>
  <si>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</si>
  <si>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</si>
  <si>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</si>
  <si>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</si>
  <si>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</si>
  <si>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</si>
  <si>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</si>
  <si>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</si>
  <si>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</si>
  <si>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</si>
  <si>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</si>
  <si>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</si>
  <si>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</si>
  <si>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</si>
  <si>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</si>
  <si>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</si>
  <si>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</si>
  <si>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</si>
  <si>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</si>
  <si>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</si>
  <si>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</si>
  <si>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</si>
  <si>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</si>
  <si>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</si>
  <si>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</si>
  <si>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</si>
  <si>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</si>
  <si>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</si>
  <si>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</si>
  <si>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</si>
  <si>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</si>
  <si>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</si>
  <si>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</si>
  <si>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</si>
  <si>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</si>
  <si>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</si>
  <si>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</si>
  <si>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</si>
  <si>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</si>
  <si>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</si>
  <si>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</si>
  <si>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</si>
  <si>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</si>
  <si>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</si>
  <si>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</si>
  <si>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</si>
  <si>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</si>
  <si>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</si>
  <si>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</si>
  <si>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</si>
  <si>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</si>
  <si>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</si>
  <si>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</si>
  <si>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</si>
  <si>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</si>
  <si>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</si>
  <si>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</si>
  <si>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</si>
  <si>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</si>
  <si>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</si>
  <si>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</si>
  <si>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</si>
  <si>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</si>
  <si>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</si>
  <si>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</si>
  <si>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</si>
  <si>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</si>
  <si>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</si>
  <si>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</si>
  <si>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</si>
  <si>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</si>
  <si>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</si>
  <si>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</si>
  <si>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</si>
  <si>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</si>
  <si>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</si>
  <si>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</si>
  <si>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</si>
  <si>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</si>
  <si>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</si>
  <si>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</si>
  <si>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</si>
  <si>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</si>
  <si>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</si>
  <si>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</si>
  <si>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</si>
  <si>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</si>
  <si>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</si>
  <si>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</si>
  <si>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</si>
  <si>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</si>
  <si>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</si>
  <si>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</si>
  <si>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</si>
  <si>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</si>
  <si>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</si>
  <si>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</si>
  <si>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</si>
  <si>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</si>
  <si>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</si>
  <si>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</si>
  <si>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</si>
  <si>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</si>
  <si>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</si>
  <si>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</si>
  <si>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</si>
  <si>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</si>
  <si>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</si>
  <si>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</si>
  <si>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</si>
  <si>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</si>
  <si>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</si>
  <si>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</si>
  <si>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</si>
  <si>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</si>
  <si>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</si>
  <si>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</si>
  <si>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</si>
  <si>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</si>
  <si>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</si>
  <si>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</si>
  <si>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</si>
  <si>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</si>
  <si>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</si>
  <si>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</si>
  <si>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</si>
  <si>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</si>
  <si>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</si>
  <si>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</si>
  <si>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</si>
  <si>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</si>
  <si>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</si>
  <si>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</si>
  <si>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</si>
  <si>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</si>
  <si>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</si>
  <si>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</si>
  <si>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</si>
  <si>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</si>
  <si>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</si>
  <si>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</si>
  <si>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</si>
  <si>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</si>
  <si>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</si>
  <si>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</si>
  <si>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</si>
  <si>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</si>
  <si>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</si>
  <si>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</si>
  <si>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</si>
  <si>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</si>
  <si>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</si>
  <si>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</si>
  <si>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</si>
  <si>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</si>
  <si>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</si>
  <si>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</si>
  <si>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</si>
  <si>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</si>
  <si>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</si>
  <si>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</si>
  <si>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</si>
  <si>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</si>
  <si>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</si>
  <si>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</si>
  <si>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</si>
  <si>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</si>
  <si>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</si>
  <si>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</si>
  <si>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</si>
  <si>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</si>
  <si>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</si>
  <si>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</si>
  <si>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</si>
  <si>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</si>
  <si>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</si>
  <si>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</si>
  <si>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</si>
  <si>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</si>
  <si>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</si>
  <si>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</si>
  <si>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</si>
  <si>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</si>
  <si>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</si>
  <si>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</si>
  <si>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</si>
  <si>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</si>
  <si>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</si>
  <si>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</si>
  <si>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</si>
  <si>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</si>
  <si>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</si>
  <si>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</si>
  <si>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</si>
  <si>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</si>
  <si>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</si>
  <si>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</si>
  <si>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</si>
  <si>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</si>
  <si>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</si>
  <si>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</si>
  <si>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</si>
  <si>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</si>
  <si>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</si>
  <si>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</si>
  <si>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</si>
  <si>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</si>
  <si>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</si>
  <si>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</si>
  <si>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</si>
  <si>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</si>
  <si>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</si>
  <si>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</si>
  <si>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</si>
  <si>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</si>
  <si>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</si>
  <si>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</si>
  <si>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</si>
  <si>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</si>
  <si>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</si>
  <si>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</si>
  <si>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</si>
  <si>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</si>
  <si>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</si>
  <si>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</si>
  <si>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</si>
  <si>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</si>
  <si>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</si>
  <si>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</si>
  <si>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</si>
  <si>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</si>
  <si>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</si>
  <si>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</si>
  <si>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</si>
  <si>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</si>
  <si>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</si>
  <si>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</si>
  <si>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</si>
  <si>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</si>
  <si>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</si>
  <si>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</si>
  <si>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</si>
  <si>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</si>
  <si>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</si>
  <si>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</si>
  <si>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</si>
  <si>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</si>
  <si>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</si>
  <si>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</si>
  <si>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</si>
  <si>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</si>
  <si>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</si>
  <si>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</si>
  <si>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</si>
  <si>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</si>
  <si>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</si>
  <si>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</si>
  <si>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</si>
  <si>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</si>
  <si>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</si>
  <si>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</si>
  <si>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</si>
  <si>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</si>
  <si>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</si>
  <si>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</si>
  <si>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</si>
  <si>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</si>
  <si>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</si>
  <si>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</si>
  <si>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</si>
  <si>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</si>
  <si>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</si>
  <si>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</si>
  <si>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</si>
  <si>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</si>
  <si>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</si>
  <si>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</si>
  <si>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</si>
  <si>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</si>
  <si>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</si>
  <si>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</si>
  <si>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</si>
  <si>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</si>
  <si>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</si>
  <si>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</si>
  <si>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</si>
  <si>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</si>
  <si>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</si>
  <si>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</si>
  <si>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</si>
  <si>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</si>
  <si>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</si>
  <si>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</si>
  <si>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</si>
  <si>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</si>
  <si>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</si>
  <si>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</si>
  <si>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</si>
  <si>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</si>
  <si>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</si>
  <si>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</si>
  <si>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</si>
  <si>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</si>
  <si>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</si>
  <si>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</si>
  <si>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</si>
  <si>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</si>
  <si>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</si>
  <si>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</si>
  <si>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</si>
  <si>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</si>
  <si>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</si>
  <si>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</si>
  <si>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</si>
  <si>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</si>
  <si>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</si>
  <si>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</si>
  <si>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</si>
  <si>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</si>
  <si>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</si>
  <si>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</si>
  <si>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</si>
  <si>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</si>
  <si>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</si>
  <si>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</si>
  <si>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</si>
  <si>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</si>
  <si>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</si>
  <si>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</si>
  <si>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</si>
  <si>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</si>
  <si>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</si>
  <si>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</si>
  <si>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</si>
  <si>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</si>
  <si>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</si>
  <si>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</si>
  <si>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</si>
  <si>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</si>
  <si>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</si>
  <si>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</si>
  <si>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</si>
  <si>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</si>
  <si>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</si>
  <si>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</si>
  <si>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</si>
  <si>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</si>
  <si>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</si>
  <si>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</si>
  <si>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</si>
  <si>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</si>
  <si>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</si>
  <si>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</si>
  <si>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</si>
  <si>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</si>
  <si>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</si>
  <si>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</si>
  <si>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</si>
  <si>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</si>
  <si>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</si>
  <si>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</si>
  <si>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</si>
  <si>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</si>
  <si>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</si>
  <si>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</si>
  <si>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</si>
  <si>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</si>
  <si>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</si>
  <si>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</si>
  <si>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</si>
  <si>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</si>
  <si>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</si>
  <si>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</si>
  <si>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</si>
  <si>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</si>
  <si>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</si>
  <si>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</si>
  <si>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</si>
  <si>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</si>
  <si>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</si>
  <si>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</si>
  <si>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</si>
  <si>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</si>
  <si>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</si>
  <si>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</si>
  <si>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</si>
  <si>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</si>
  <si>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</si>
  <si>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</si>
  <si>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</si>
  <si>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</si>
  <si>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</si>
  <si>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</si>
  <si>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</si>
  <si>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</si>
  <si>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</si>
  <si>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</si>
  <si>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</si>
  <si>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</si>
  <si>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</si>
  <si>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</si>
  <si>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</si>
  <si>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</si>
  <si>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</si>
  <si>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</si>
  <si>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</si>
  <si>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</si>
  <si>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</si>
  <si>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</si>
  <si>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</si>
  <si>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</si>
  <si>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</si>
  <si>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</si>
  <si>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</si>
  <si>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</si>
  <si>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</si>
  <si>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</si>
  <si>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</si>
  <si>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</si>
  <si>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</si>
  <si>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</si>
  <si>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</si>
  <si>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</si>
  <si>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</si>
  <si>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</si>
  <si>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</si>
  <si>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</si>
  <si>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</si>
  <si>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</si>
  <si>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</si>
  <si>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</si>
  <si>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</si>
  <si>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</si>
  <si>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</si>
  <si>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</si>
  <si>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</si>
  <si>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</si>
  <si>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</si>
  <si>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</si>
  <si>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</si>
  <si>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</si>
  <si>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</si>
  <si>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</si>
  <si>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</si>
  <si>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</si>
  <si>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</si>
  <si>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</si>
  <si>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</si>
  <si>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</si>
  <si>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</si>
  <si>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</si>
  <si>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</si>
  <si>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</si>
  <si>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</si>
  <si>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</si>
  <si>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</si>
  <si>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</si>
  <si>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</si>
  <si>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</si>
  <si>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</si>
  <si>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</si>
  <si>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</si>
  <si>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</si>
  <si>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</si>
  <si>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</si>
  <si>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</si>
  <si>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</si>
  <si>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</si>
  <si>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</si>
  <si>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</si>
  <si>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</si>
  <si>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</si>
  <si>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</si>
  <si>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</si>
  <si>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</si>
  <si>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</si>
  <si>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</si>
  <si>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</si>
  <si>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</si>
  <si>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</si>
  <si>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</si>
  <si>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</si>
  <si>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</si>
  <si>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</si>
  <si>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</si>
  <si>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</si>
  <si>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</si>
  <si>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</si>
  <si>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</si>
  <si>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</si>
  <si>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</si>
  <si>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</si>
  <si>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</si>
  <si>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</si>
  <si>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</si>
  <si>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</si>
  <si>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</si>
  <si>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</si>
  <si>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</si>
  <si>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</si>
  <si>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</si>
  <si>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</si>
  <si>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</si>
  <si>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</si>
  <si>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</si>
  <si>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</si>
  <si>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</si>
  <si>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</si>
  <si>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</si>
  <si>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</si>
  <si>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</si>
  <si>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</si>
  <si>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</si>
  <si>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</si>
  <si>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</si>
  <si>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</si>
  <si>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</si>
  <si>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</si>
  <si>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</si>
  <si>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</si>
  <si>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</si>
  <si>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</si>
  <si>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</si>
  <si>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</si>
  <si>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</si>
  <si>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</si>
  <si>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</si>
  <si>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</si>
  <si>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</si>
  <si>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</si>
  <si>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</si>
  <si>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</si>
  <si>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</si>
  <si>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</si>
  <si>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</si>
  <si>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</si>
  <si>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</si>
  <si>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</si>
  <si>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</si>
  <si>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</si>
  <si>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</si>
  <si>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</si>
  <si>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</si>
  <si>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</si>
  <si>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</si>
  <si>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</si>
  <si>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</si>
  <si>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</si>
  <si>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</si>
  <si>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</si>
  <si>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</si>
  <si>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</si>
  <si>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</si>
  <si>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</si>
  <si>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</si>
  <si>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</si>
  <si>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</si>
  <si>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</si>
  <si>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</si>
  <si>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</si>
  <si>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</si>
  <si>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</si>
  <si>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</si>
  <si>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</si>
  <si>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</si>
  <si>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</si>
  <si>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</si>
  <si>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</si>
  <si>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</si>
  <si>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</si>
  <si>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</si>
  <si>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</si>
  <si>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</si>
  <si>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</si>
  <si>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</si>
  <si>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</si>
  <si>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</si>
  <si>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</si>
  <si>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</si>
  <si>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</si>
  <si>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</si>
  <si>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</si>
  <si>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</si>
  <si>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</si>
  <si>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</si>
  <si>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</si>
  <si>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</si>
  <si>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</si>
  <si>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</si>
  <si>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</si>
  <si>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</si>
  <si>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</si>
  <si>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</si>
  <si>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</si>
  <si>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</si>
  <si>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</si>
  <si>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</si>
  <si>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</si>
  <si>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</si>
  <si>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</si>
  <si>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</si>
  <si>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</si>
  <si>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</si>
  <si>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</si>
  <si>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</si>
  <si>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</si>
  <si>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</si>
  <si>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</si>
  <si>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</si>
  <si>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</si>
  <si>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</si>
  <si>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</si>
  <si>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</si>
  <si>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</si>
  <si>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</si>
  <si>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</si>
  <si>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</si>
  <si>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</si>
  <si>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</si>
  <si>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</si>
  <si>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</si>
  <si>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</si>
  <si>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</si>
  <si>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</si>
  <si>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</si>
  <si>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</si>
  <si>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</si>
  <si>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</si>
  <si>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</si>
  <si>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</si>
  <si>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</si>
  <si>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</si>
  <si>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</si>
  <si>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</si>
  <si>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</si>
  <si>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</si>
  <si>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</si>
  <si>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</si>
  <si>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</si>
  <si>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</si>
  <si>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</si>
  <si>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</si>
  <si>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</si>
  <si>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</si>
  <si>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</si>
  <si>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</si>
  <si>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</si>
  <si>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</si>
  <si>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</si>
  <si>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</si>
  <si>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</si>
  <si>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</si>
  <si>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</si>
  <si>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</si>
  <si>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</si>
  <si>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</si>
  <si>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</si>
  <si>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</si>
  <si>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</si>
  <si>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</si>
  <si>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</si>
  <si>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</si>
  <si>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</si>
  <si>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</si>
  <si>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</si>
  <si>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</si>
  <si>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</si>
  <si>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</si>
  <si>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</si>
  <si>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</si>
  <si>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</si>
  <si>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</si>
  <si>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</si>
  <si>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</si>
  <si>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</si>
  <si>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</si>
  <si>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</si>
  <si>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</si>
  <si>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</si>
  <si>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</si>
  <si>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</si>
  <si>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</si>
  <si>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</si>
  <si>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</si>
  <si>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</si>
  <si>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</si>
  <si>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</si>
  <si>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</si>
  <si>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</si>
  <si>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</si>
  <si>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</si>
  <si>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</si>
  <si>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</si>
  <si>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</si>
  <si>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</si>
  <si>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</si>
  <si>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</si>
  <si>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</si>
  <si>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</si>
  <si>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</si>
  <si>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</si>
  <si>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</si>
  <si>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</si>
  <si>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</si>
  <si>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</si>
  <si>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</si>
  <si>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</si>
  <si>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</si>
  <si>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</si>
  <si>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</si>
  <si>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</si>
  <si>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</si>
  <si>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</si>
  <si>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</si>
  <si>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</si>
  <si>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</si>
  <si>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</si>
  <si>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</si>
  <si>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</si>
  <si>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</si>
  <si>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</si>
  <si>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</si>
  <si>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</si>
  <si>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</si>
  <si>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</si>
  <si>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</si>
  <si>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</si>
  <si>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</si>
  <si>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</si>
  <si>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</si>
  <si>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</si>
  <si>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</si>
  <si>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</si>
  <si>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</si>
  <si>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</si>
  <si>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</si>
  <si>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</si>
  <si>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</si>
  <si>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</si>
  <si>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</si>
  <si>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</si>
  <si>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</si>
  <si>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</si>
  <si>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</si>
  <si>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</si>
  <si>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</si>
  <si>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</si>
  <si>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</si>
  <si>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</si>
  <si>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</si>
  <si>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</si>
  <si>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</si>
  <si>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</si>
  <si>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</si>
  <si>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</si>
  <si>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</si>
  <si>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</si>
  <si>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</si>
  <si>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</si>
  <si>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</si>
  <si>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</si>
  <si>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</si>
  <si>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</si>
  <si>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</si>
  <si>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</si>
  <si>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</si>
  <si>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</si>
  <si>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</si>
  <si>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</si>
  <si>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</si>
  <si>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</si>
  <si>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</si>
  <si>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</si>
  <si>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</si>
  <si>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</si>
  <si>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</si>
  <si>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</si>
  <si>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</si>
  <si>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</si>
  <si>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</si>
  <si>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</si>
  <si>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</si>
  <si>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</si>
  <si>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</si>
  <si>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</si>
  <si>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</si>
  <si>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</si>
  <si>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</si>
  <si>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</si>
  <si>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</si>
  <si>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</si>
  <si>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</si>
  <si>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</si>
  <si>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</si>
  <si>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</si>
  <si>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</si>
  <si>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</si>
  <si>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</si>
  <si>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</si>
  <si>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</si>
  <si>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</si>
  <si>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</si>
  <si>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</si>
  <si>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</si>
  <si>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</si>
  <si>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</si>
  <si>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</si>
  <si>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</si>
  <si>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</si>
  <si>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</si>
  <si>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</si>
  <si>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</si>
  <si>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</si>
  <si>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</si>
  <si>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</si>
  <si>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</si>
  <si>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</si>
  <si>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</si>
  <si>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</si>
  <si>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</si>
  <si>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</si>
  <si>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</si>
  <si>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</si>
  <si>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</si>
  <si>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</si>
  <si>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</si>
  <si>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</si>
  <si>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</si>
  <si>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</si>
  <si>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</si>
  <si>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</si>
  <si>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</si>
  <si>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</si>
  <si>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</si>
  <si>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</si>
  <si>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</si>
  <si>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</si>
  <si>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</si>
  <si>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</si>
  <si>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</si>
  <si>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</si>
  <si>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</si>
  <si>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</si>
  <si>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</si>
  <si>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</si>
  <si>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</si>
  <si>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</si>
  <si>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</si>
  <si>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</si>
  <si>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</si>
  <si>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</si>
  <si>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</si>
  <si>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</si>
  <si>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</si>
  <si>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</si>
  <si>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</si>
  <si>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</si>
  <si>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</si>
  <si>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</si>
  <si>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</si>
  <si>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</si>
  <si>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</si>
  <si>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</si>
  <si>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</si>
  <si>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</si>
  <si>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</si>
  <si>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</si>
  <si>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</si>
  <si>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</si>
  <si>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</si>
  <si>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</si>
  <si>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</si>
  <si>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</si>
  <si>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</si>
  <si>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</si>
  <si>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</si>
  <si>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</si>
  <si>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</si>
  <si>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</si>
  <si>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</si>
  <si>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</si>
  <si>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</si>
  <si>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</si>
  <si>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</si>
  <si>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</si>
  <si>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</si>
  <si>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</si>
  <si>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</si>
  <si>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</si>
  <si>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</si>
  <si>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</si>
  <si>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</si>
  <si>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</si>
  <si>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</si>
  <si>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</si>
  <si>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</si>
  <si>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</si>
  <si>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</si>
  <si>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</si>
  <si>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</si>
  <si>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</si>
  <si>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</si>
  <si>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</si>
  <si>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</si>
  <si>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</si>
  <si>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</si>
  <si>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</si>
  <si>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</si>
  <si>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</si>
  <si>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</si>
  <si>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</si>
  <si>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</si>
  <si>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</si>
  <si>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</si>
  <si>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</si>
  <si>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</si>
  <si>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</si>
  <si>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</si>
  <si>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</si>
  <si>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</si>
  <si>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</si>
  <si>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</si>
  <si>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</si>
  <si>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</si>
  <si>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</si>
  <si>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</si>
  <si>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</si>
  <si>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</si>
  <si>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</si>
  <si>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</si>
  <si>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</si>
  <si>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</si>
  <si>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</si>
  <si>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</si>
  <si>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</si>
  <si>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</si>
  <si>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</si>
  <si>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</si>
  <si>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</si>
  <si>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</si>
  <si>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</si>
  <si>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</si>
  <si>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</si>
  <si>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</si>
  <si>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</si>
  <si>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</si>
  <si>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</si>
  <si>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</si>
  <si>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</si>
  <si>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</si>
  <si>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</si>
  <si>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</si>
  <si>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</si>
  <si>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</si>
  <si>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</si>
  <si>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</si>
  <si>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</si>
  <si>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</si>
  <si>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</si>
  <si>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</si>
  <si>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</si>
  <si>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</si>
  <si>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</si>
  <si>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</si>
  <si>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</si>
  <si>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</si>
  <si>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</si>
  <si>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</si>
  <si>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</si>
  <si>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</si>
  <si>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</si>
  <si>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</si>
  <si>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</si>
  <si>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</si>
  <si>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</si>
  <si>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</si>
  <si>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</si>
  <si>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</si>
  <si>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</si>
  <si>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</si>
  <si>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</si>
  <si>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</si>
  <si>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</si>
  <si>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</si>
  <si>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</si>
  <si>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</si>
  <si>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</si>
  <si>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</si>
  <si>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</si>
  <si>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</si>
  <si>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</si>
  <si>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</si>
  <si>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</si>
  <si>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</si>
  <si>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</si>
  <si>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</si>
  <si>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</si>
  <si>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</si>
  <si>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</si>
  <si>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</si>
  <si>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</si>
  <si>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</si>
  <si>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</si>
  <si>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</si>
  <si>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</si>
  <si>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</si>
  <si>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</si>
  <si>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</si>
  <si>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</si>
  <si>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</si>
  <si>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</si>
  <si>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</si>
  <si>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</si>
  <si>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</si>
  <si>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</si>
  <si>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</si>
  <si>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</si>
  <si>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</si>
  <si>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</si>
  <si>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</si>
  <si>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</si>
  <si>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</si>
  <si>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</si>
  <si>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</si>
  <si>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</si>
  <si>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</si>
  <si>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</si>
  <si>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</si>
  <si>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</si>
  <si>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</si>
  <si>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</si>
  <si>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</si>
  <si>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</si>
  <si>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</si>
  <si>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</si>
  <si>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</si>
  <si>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</si>
  <si>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</si>
  <si>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</si>
  <si>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</si>
  <si>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</si>
  <si>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</si>
  <si>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</si>
  <si>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</si>
  <si>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</si>
  <si>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</si>
  <si>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</si>
  <si>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</si>
  <si>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</si>
  <si>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</si>
  <si>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</si>
  <si>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</si>
  <si>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</si>
  <si>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</si>
  <si>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</si>
  <si>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</si>
  <si>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</si>
  <si>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</si>
  <si>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</si>
  <si>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</si>
  <si>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</si>
  <si>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</si>
  <si>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</si>
  <si>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</si>
  <si>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</si>
  <si>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</si>
  <si>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</si>
  <si>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</si>
  <si>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</si>
  <si>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</si>
  <si>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</si>
  <si>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</si>
  <si>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</si>
  <si>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</si>
  <si>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</si>
  <si>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</si>
  <si>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</si>
  <si>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</si>
  <si>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</si>
  <si>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</si>
  <si>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</si>
  <si>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</si>
  <si>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</si>
  <si>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</si>
  <si>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</si>
  <si>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</si>
  <si>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</si>
  <si>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</si>
  <si>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</si>
  <si>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</si>
  <si>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</si>
  <si>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</si>
  <si>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</si>
  <si>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</si>
  <si>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</si>
  <si>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</si>
  <si>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</si>
  <si>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</si>
  <si>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</si>
  <si>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</si>
  <si>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</si>
  <si>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</si>
  <si>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</si>
  <si>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</si>
  <si>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</si>
  <si>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</si>
  <si>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</si>
  <si>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</si>
  <si>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</si>
  <si>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</si>
  <si>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</si>
  <si>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</si>
  <si>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</si>
  <si>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</si>
  <si>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</si>
  <si>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</si>
  <si>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</si>
  <si>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</si>
  <si>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</si>
  <si>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</si>
  <si>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</si>
  <si>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</si>
  <si>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</si>
  <si>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</si>
  <si>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</si>
  <si>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</si>
  <si>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</si>
  <si>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</si>
  <si>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</si>
  <si>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</si>
  <si>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</si>
  <si>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</si>
  <si>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</si>
  <si>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</si>
  <si>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</si>
  <si>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</si>
  <si>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</si>
  <si>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</si>
  <si>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</si>
  <si>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</si>
  <si>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</si>
  <si>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</si>
  <si>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</si>
  <si>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</si>
  <si>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</si>
  <si>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</si>
  <si>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</si>
  <si>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</si>
  <si>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</si>
  <si>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</si>
  <si>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</si>
  <si>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</si>
  <si>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</si>
  <si>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</si>
  <si>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</si>
  <si>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</si>
  <si>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</si>
  <si>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</si>
  <si>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</si>
  <si>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</si>
  <si>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</si>
  <si>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</si>
  <si>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</si>
  <si>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</si>
  <si>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</si>
  <si>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</si>
  <si>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</si>
  <si>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</si>
  <si>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</si>
  <si>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</si>
  <si>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</si>
  <si>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</si>
  <si>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</si>
  <si>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</si>
  <si>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</si>
  <si>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</si>
  <si>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</si>
  <si>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</si>
  <si>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</si>
  <si>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</si>
  <si>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</si>
  <si>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</si>
  <si>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</si>
  <si>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</si>
  <si>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</si>
  <si>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</si>
  <si>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</si>
  <si>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</si>
  <si>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</si>
  <si>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</si>
  <si>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</si>
  <si>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</si>
  <si>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</si>
  <si>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</si>
  <si>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</si>
  <si>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</si>
  <si>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</si>
  <si>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</si>
  <si>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</si>
  <si>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</si>
  <si>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</si>
  <si>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</si>
  <si>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</si>
  <si>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</si>
  <si>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</si>
  <si>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</si>
  <si>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</si>
  <si>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</si>
  <si>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</si>
  <si>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</si>
  <si>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</si>
  <si>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</si>
  <si>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</si>
  <si>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</si>
  <si>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</si>
  <si>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</si>
  <si>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</si>
  <si>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</si>
  <si>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</si>
  <si>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</si>
  <si>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</si>
  <si>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</si>
  <si>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</si>
  <si>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</si>
  <si>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</si>
  <si>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</si>
  <si>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</si>
  <si>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</si>
  <si>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</si>
  <si>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</si>
  <si>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</si>
  <si>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</si>
  <si>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</si>
  <si>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</si>
  <si>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</si>
  <si>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</si>
  <si>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</si>
  <si>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</si>
  <si>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</si>
  <si>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</si>
  <si>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</si>
  <si>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</si>
  <si>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</si>
  <si>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</si>
  <si>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</si>
  <si>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</si>
  <si>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</si>
  <si>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</si>
  <si>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</si>
  <si>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</si>
  <si>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</si>
  <si>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</si>
  <si>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</si>
  <si>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</si>
  <si>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</si>
  <si>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</si>
  <si>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</si>
  <si>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</si>
  <si>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</si>
  <si>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</si>
  <si>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</si>
  <si>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</si>
  <si>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</si>
  <si>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</si>
  <si>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</si>
  <si>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</si>
  <si>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</si>
  <si>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</si>
  <si>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</si>
  <si>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</si>
  <si>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</si>
  <si>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</si>
  <si>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</si>
  <si>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</si>
  <si>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</si>
  <si>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</si>
  <si>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</si>
  <si>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</si>
  <si>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</si>
  <si>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</si>
  <si>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</si>
  <si>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</si>
  <si>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</si>
  <si>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</si>
  <si>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</si>
  <si>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</si>
  <si>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</si>
  <si>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</si>
  <si>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</si>
  <si>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</si>
  <si>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</si>
  <si>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</si>
  <si>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</si>
  <si>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</si>
  <si>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</si>
  <si>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</si>
  <si>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</si>
  <si>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</si>
  <si>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</si>
  <si>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</si>
  <si>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</si>
  <si>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</si>
  <si>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</si>
  <si>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</si>
  <si>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</si>
  <si>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</si>
  <si>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</si>
  <si>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</si>
  <si>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</si>
  <si>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</si>
  <si>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</si>
  <si>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</si>
  <si>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</si>
  <si>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</si>
  <si>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</si>
  <si>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</si>
  <si>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</si>
  <si>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</si>
  <si>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</si>
  <si>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</si>
  <si>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</si>
  <si>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</si>
  <si>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</si>
  <si>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</si>
  <si>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</si>
  <si>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</si>
  <si>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</si>
  <si>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</si>
  <si>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</si>
  <si>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</si>
  <si>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</si>
  <si>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</si>
  <si>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</si>
  <si>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</si>
  <si>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</si>
  <si>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</si>
  <si>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</si>
  <si>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</si>
  <si>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</si>
  <si>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</si>
  <si>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</si>
  <si>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</si>
  <si>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</si>
  <si>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</si>
  <si>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</si>
  <si>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</si>
  <si>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</si>
  <si>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</si>
  <si>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</si>
  <si>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</si>
  <si>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</si>
  <si>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</si>
  <si>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</si>
  <si>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</si>
  <si>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</si>
  <si>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</si>
  <si>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</si>
  <si>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</si>
  <si>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</si>
  <si>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</si>
  <si>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</si>
  <si>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</si>
  <si>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</si>
  <si>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</si>
  <si>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</si>
  <si>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</si>
  <si>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</si>
  <si>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</si>
  <si>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</si>
  <si>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</si>
  <si>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</si>
  <si>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</si>
  <si>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</si>
  <si>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</si>
  <si>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</si>
  <si>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</si>
  <si>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</si>
  <si>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</si>
  <si>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</si>
  <si>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</si>
  <si>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</si>
  <si>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</si>
  <si>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</si>
  <si>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</si>
  <si>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</si>
  <si>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</si>
  <si>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</si>
  <si>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</si>
  <si>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</si>
  <si>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</si>
  <si>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</si>
  <si>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</si>
  <si>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</si>
  <si>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</si>
  <si>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</si>
  <si>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</si>
  <si>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</si>
  <si>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</si>
  <si>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</si>
  <si>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</si>
  <si>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</si>
  <si>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</si>
  <si>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</si>
  <si>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</si>
  <si>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</si>
  <si>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</si>
  <si>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</si>
  <si>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</si>
  <si>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</si>
  <si>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</si>
  <si>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</si>
  <si>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</si>
  <si>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</si>
  <si>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</si>
  <si>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</si>
  <si>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</si>
  <si>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</si>
  <si>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</si>
  <si>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</si>
  <si>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</si>
  <si>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</si>
  <si>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</si>
  <si>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</si>
  <si>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</si>
  <si>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</si>
  <si>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</si>
  <si>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</si>
  <si>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</si>
  <si>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</si>
  <si>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</si>
  <si>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</si>
  <si>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</si>
  <si>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</si>
  <si>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</si>
  <si>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</si>
  <si>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</si>
  <si>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</si>
  <si>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</si>
  <si>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</si>
  <si>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</si>
  <si>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</si>
  <si>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</si>
  <si>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</si>
  <si>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</si>
  <si>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</si>
  <si>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</si>
  <si>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</si>
  <si>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</si>
  <si>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</si>
  <si>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</si>
  <si>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</si>
  <si>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</si>
  <si>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</si>
  <si>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</si>
  <si>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</si>
  <si>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</si>
  <si>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</si>
  <si>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</si>
  <si>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</si>
  <si>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</si>
  <si>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</si>
  <si>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</si>
  <si>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</si>
  <si>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</si>
  <si>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</si>
  <si>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</si>
  <si>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</si>
  <si>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</si>
  <si>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</si>
  <si>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</si>
  <si>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</si>
  <si>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</si>
  <si>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</si>
  <si>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</si>
  <si>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</si>
  <si>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</si>
  <si>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</si>
  <si>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</si>
  <si>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</si>
  <si>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</si>
  <si>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</si>
  <si>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</si>
  <si>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</si>
  <si>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</si>
  <si>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</si>
  <si>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</si>
  <si>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</si>
  <si>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</si>
  <si>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</si>
  <si>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</si>
  <si>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</si>
  <si>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</si>
  <si>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</si>
  <si>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</si>
  <si>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</si>
  <si>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</si>
  <si>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</si>
  <si>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</si>
  <si>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</si>
  <si>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</si>
  <si>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</si>
  <si>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</si>
  <si>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</si>
  <si>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</si>
  <si>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</si>
  <si>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</si>
  <si>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</si>
  <si>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</si>
  <si>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</si>
  <si>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</si>
  <si>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</si>
  <si>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</si>
  <si>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</si>
  <si>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</si>
  <si>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</si>
  <si>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</si>
  <si>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</si>
  <si>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</si>
  <si>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</si>
  <si>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</si>
  <si>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</si>
  <si>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</si>
  <si>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</si>
  <si>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</si>
  <si>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</si>
  <si>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</si>
  <si>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</si>
  <si>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</si>
  <si>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</si>
  <si>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</si>
  <si>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</si>
  <si>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</si>
  <si>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</si>
  <si>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</si>
  <si>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</si>
  <si>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</si>
  <si>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</si>
  <si>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</si>
  <si>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</si>
  <si>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</si>
  <si>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</si>
  <si>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</si>
  <si>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</si>
  <si>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</si>
  <si>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</si>
  <si>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</si>
  <si>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</si>
  <si>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</si>
  <si>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</si>
  <si>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</si>
  <si>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</si>
  <si>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</si>
  <si>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</si>
  <si>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</si>
  <si>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</si>
  <si>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</si>
  <si>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</si>
  <si>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</si>
  <si>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</si>
  <si>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</si>
  <si>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</si>
  <si>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</si>
  <si>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</si>
  <si>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</si>
  <si>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</si>
  <si>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</si>
  <si>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</si>
  <si>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</si>
  <si>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</si>
  <si>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</si>
  <si>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</si>
  <si>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</si>
  <si>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</si>
  <si>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</si>
  <si>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</si>
  <si>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</si>
  <si>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</si>
  <si>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</si>
  <si>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</si>
  <si>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</si>
  <si>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</si>
  <si>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</si>
  <si>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</si>
  <si>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</si>
  <si>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</si>
  <si>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</si>
  <si>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</si>
  <si>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</si>
  <si>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</si>
  <si>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</si>
  <si>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</si>
  <si>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</si>
  <si>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</si>
  <si>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</si>
  <si>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</si>
  <si>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</si>
  <si>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</si>
  <si>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</si>
  <si>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</si>
  <si>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</si>
  <si>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</si>
  <si>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</si>
  <si>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</si>
  <si>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</si>
  <si>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</si>
  <si>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</si>
  <si>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</si>
  <si>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</si>
  <si>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</si>
  <si>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</si>
  <si>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</si>
  <si>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</si>
  <si>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</si>
  <si>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</si>
  <si>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</si>
  <si>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</si>
  <si>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</si>
  <si>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</si>
  <si>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</si>
  <si>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</si>
  <si>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</si>
  <si>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</si>
  <si>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</si>
  <si>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</si>
  <si>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</si>
  <si>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</si>
  <si>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</si>
  <si>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</si>
  <si>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</si>
  <si>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</si>
  <si>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</si>
  <si>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</si>
  <si>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</si>
  <si>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</si>
  <si>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</si>
  <si>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</si>
  <si>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</si>
  <si>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</si>
  <si>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</si>
  <si>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</si>
  <si>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</si>
  <si>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</si>
  <si>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</si>
  <si>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</si>
  <si>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</si>
  <si>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</si>
  <si>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</si>
  <si>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</si>
  <si>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</si>
  <si>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</si>
  <si>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</si>
  <si>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</si>
  <si>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</si>
  <si>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</si>
  <si>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</si>
  <si>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</si>
  <si>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</si>
  <si>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</si>
  <si>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</si>
  <si>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</si>
  <si>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</si>
  <si>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</si>
  <si>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</si>
  <si>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</si>
  <si>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</si>
  <si>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</si>
  <si>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</si>
  <si>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</si>
  <si>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</si>
  <si>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</si>
  <si>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</si>
  <si>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</si>
  <si>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</si>
  <si>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</si>
  <si>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</si>
  <si>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</si>
  <si>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</si>
  <si>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</si>
  <si>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</si>
  <si>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</si>
  <si>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</si>
  <si>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</si>
  <si>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</si>
  <si>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</si>
  <si>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</si>
  <si>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</si>
  <si>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</si>
  <si>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</si>
  <si>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</si>
  <si>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</si>
  <si>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</si>
  <si>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</si>
  <si>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</si>
  <si>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</si>
  <si>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</si>
  <si>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</si>
  <si>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</si>
  <si>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</si>
  <si>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</si>
  <si>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</si>
  <si>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</si>
  <si>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</si>
  <si>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</si>
  <si>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</si>
  <si>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</si>
  <si>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</si>
  <si>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</si>
  <si>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</si>
  <si>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</si>
  <si>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</si>
  <si>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</si>
  <si>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</si>
  <si>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</si>
  <si>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</si>
  <si>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</si>
  <si>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</si>
  <si>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</si>
  <si>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</si>
  <si>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</si>
  <si>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</si>
  <si>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</si>
  <si>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</si>
  <si>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</si>
  <si>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</si>
  <si>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</si>
  <si>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</si>
  <si>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</si>
  <si>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</si>
  <si>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</si>
  <si>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</si>
  <si>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</si>
  <si>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</si>
  <si>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</si>
  <si>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</si>
  <si>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</si>
  <si>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</si>
  <si>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</si>
  <si>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</si>
  <si>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</si>
  <si>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</si>
  <si>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</si>
  <si>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</si>
  <si>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</si>
  <si>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</si>
  <si>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</si>
  <si>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</si>
  <si>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</si>
  <si>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</si>
  <si>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</si>
  <si>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</si>
  <si>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</si>
  <si>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</si>
  <si>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</si>
  <si>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</si>
  <si>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</si>
  <si>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</si>
  <si>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</si>
  <si>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</si>
  <si>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</si>
  <si>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</si>
  <si>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</si>
  <si>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</si>
  <si>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</si>
  <si>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</si>
  <si>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</si>
  <si>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</si>
  <si>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</si>
  <si>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</si>
  <si>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</si>
  <si>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</si>
  <si>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</si>
  <si>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</si>
  <si>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</si>
  <si>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</si>
  <si>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</si>
  <si>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</si>
  <si>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</si>
  <si>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</si>
  <si>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</si>
  <si>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</si>
  <si>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</si>
  <si>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</si>
  <si>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</si>
  <si>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</si>
  <si>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</si>
  <si>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</si>
  <si>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</si>
  <si>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</si>
  <si>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</si>
  <si>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</si>
  <si>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</si>
  <si>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</si>
  <si>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</si>
  <si>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</si>
  <si>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</si>
  <si>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</si>
  <si>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</si>
  <si>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</si>
  <si>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</si>
  <si>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</si>
  <si>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</si>
  <si>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</si>
  <si>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</si>
  <si>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</si>
  <si>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</si>
  <si>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</si>
  <si>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</si>
  <si>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</si>
  <si>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</si>
  <si>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</si>
  <si>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</si>
  <si>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</si>
  <si>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</si>
  <si>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</si>
  <si>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</si>
  <si>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</si>
  <si>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</si>
  <si>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</si>
  <si>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</si>
  <si>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</si>
  <si>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</si>
  <si>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</si>
  <si>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</si>
  <si>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</si>
  <si>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</si>
  <si>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</si>
  <si>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</si>
  <si>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</si>
  <si>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</si>
  <si>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</si>
  <si>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</si>
  <si>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</si>
  <si>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</si>
  <si>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</si>
  <si>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</si>
  <si>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</si>
  <si>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</si>
  <si>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</si>
  <si>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</si>
  <si>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</si>
  <si>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</si>
  <si>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</si>
  <si>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</si>
  <si>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</si>
  <si>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</si>
  <si>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</si>
  <si>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</si>
  <si>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</si>
  <si>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</si>
  <si>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</si>
  <si>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</si>
  <si>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</si>
  <si>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</si>
  <si>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</si>
  <si>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</si>
  <si>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</si>
  <si>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</si>
  <si>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</si>
  <si>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</si>
  <si>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</si>
  <si>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</si>
  <si>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</si>
  <si>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</si>
  <si>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</si>
  <si>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</si>
  <si>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</si>
  <si>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</si>
  <si>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</si>
  <si>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</si>
  <si>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</si>
  <si>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</si>
  <si>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</si>
  <si>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</si>
  <si>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</si>
  <si>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</si>
  <si>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</si>
  <si>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</si>
  <si>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</si>
  <si>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</si>
  <si>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</si>
  <si>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</si>
  <si>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</si>
  <si>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</si>
  <si>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</si>
  <si>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</si>
  <si>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</si>
  <si>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</si>
  <si>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</si>
  <si>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</si>
  <si>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</si>
  <si>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</si>
  <si>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</si>
  <si>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</si>
  <si>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</si>
  <si>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</si>
  <si>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</si>
  <si>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</si>
  <si>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</si>
  <si>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</si>
  <si>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</si>
  <si>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</si>
  <si>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</si>
  <si>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</si>
  <si>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</si>
  <si>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</si>
  <si>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</si>
  <si>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</si>
  <si>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</si>
  <si>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</si>
  <si>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</si>
  <si>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</si>
  <si>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</si>
  <si>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</si>
  <si>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</si>
  <si>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</si>
  <si>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</si>
  <si>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</si>
  <si>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</si>
  <si>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</si>
  <si>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</si>
  <si>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</si>
  <si>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</si>
  <si>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</si>
  <si>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</si>
  <si>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</si>
  <si>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</si>
  <si>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</si>
  <si>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</si>
  <si>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</si>
  <si>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</si>
  <si>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</si>
  <si>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</si>
  <si>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</si>
  <si>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</si>
  <si>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</si>
  <si>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</si>
  <si>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</si>
  <si>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</si>
  <si>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</si>
  <si>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</si>
  <si>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</si>
  <si>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</si>
  <si>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</si>
  <si>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</si>
  <si>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</si>
  <si>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</si>
  <si>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</si>
  <si>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</si>
  <si>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</si>
  <si>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</si>
  <si>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</si>
  <si>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</si>
  <si>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</si>
  <si>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</si>
  <si>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</si>
  <si>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</si>
  <si>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</si>
  <si>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</si>
  <si>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</si>
  <si>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</si>
  <si>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</si>
  <si>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</si>
  <si>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</si>
  <si>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</si>
  <si>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</si>
  <si>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</si>
  <si>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</si>
  <si>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</si>
  <si>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</si>
  <si>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</si>
  <si>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</si>
  <si>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</si>
  <si>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</si>
  <si>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</si>
  <si>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</si>
  <si>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</si>
  <si>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</si>
  <si>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</si>
  <si>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</si>
  <si>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</si>
  <si>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</si>
  <si>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</si>
  <si>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</si>
  <si>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</si>
  <si>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</si>
  <si>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</si>
  <si>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</si>
  <si>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</si>
  <si>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</si>
  <si>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</si>
  <si>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</si>
  <si>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</si>
  <si>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</si>
  <si>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</si>
  <si>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</si>
  <si>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</si>
  <si>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</si>
  <si>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</si>
  <si>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</si>
  <si>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</si>
  <si>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</si>
  <si>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</si>
  <si>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</si>
  <si>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</si>
  <si>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</si>
  <si>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</si>
  <si>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</si>
  <si>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</si>
  <si>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</si>
  <si>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</si>
  <si>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</si>
  <si>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</si>
  <si>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</si>
  <si>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</si>
  <si>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</si>
  <si>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</si>
  <si>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</si>
  <si>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</si>
  <si>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</si>
  <si>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</si>
  <si>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</si>
  <si>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</si>
  <si>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</si>
  <si>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</si>
  <si>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</si>
  <si>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</si>
  <si>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</si>
  <si>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</si>
  <si>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</si>
  <si>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</si>
  <si>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</si>
  <si>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</si>
  <si>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</si>
  <si>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</si>
  <si>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</si>
  <si>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</si>
  <si>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</si>
  <si>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</si>
  <si>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</si>
  <si>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</si>
  <si>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</si>
  <si>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</si>
  <si>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</si>
  <si>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</si>
  <si>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</si>
  <si>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</si>
  <si>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</si>
  <si>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</si>
  <si>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</si>
  <si>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</si>
  <si>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</si>
  <si>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</si>
  <si>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</si>
  <si>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</si>
  <si>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</si>
  <si>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</si>
  <si>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</si>
  <si>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</si>
  <si>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</si>
  <si>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</si>
  <si>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</si>
  <si>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</si>
  <si>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</si>
  <si>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</si>
  <si>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</si>
  <si>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</si>
  <si>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</si>
  <si>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</si>
  <si>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</si>
  <si>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</si>
  <si>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</si>
  <si>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</si>
  <si>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</si>
  <si>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</si>
  <si>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</si>
  <si>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</si>
  <si>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</si>
  <si>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</si>
  <si>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</si>
  <si>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</si>
  <si>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</si>
  <si>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</si>
  <si>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</si>
  <si>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</si>
  <si>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</si>
  <si>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</si>
  <si>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</si>
  <si>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</si>
  <si>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</si>
  <si>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</si>
  <si>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</si>
  <si>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</si>
  <si>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</si>
  <si>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</si>
  <si>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</si>
  <si>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</si>
  <si>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</si>
  <si>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</si>
  <si>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</si>
  <si>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</si>
  <si>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</si>
  <si>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</si>
  <si>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</si>
  <si>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</si>
  <si>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</si>
  <si>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</si>
  <si>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</si>
  <si>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</si>
  <si>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</si>
  <si>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</si>
  <si>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</si>
  <si>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</si>
  <si>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</si>
  <si>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</si>
  <si>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</si>
  <si>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</si>
  <si>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</si>
  <si>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</si>
  <si>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</si>
  <si>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</si>
  <si>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</si>
  <si>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</si>
  <si>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</si>
  <si>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</si>
  <si>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</si>
  <si>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</si>
  <si>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</si>
  <si>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</si>
  <si>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</si>
  <si>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</si>
  <si>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</si>
  <si>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</si>
  <si>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</si>
  <si>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</si>
  <si>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</si>
  <si>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</si>
  <si>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</si>
  <si>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</si>
  <si>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</si>
  <si>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</si>
  <si>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</si>
  <si>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</si>
  <si>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</si>
  <si>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</si>
  <si>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</si>
  <si>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</si>
  <si>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</si>
  <si>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</si>
  <si>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</si>
  <si>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</si>
  <si>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</si>
  <si>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</si>
  <si>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</si>
  <si>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</si>
  <si>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</si>
  <si>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</si>
  <si>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</si>
  <si>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</si>
  <si>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</si>
  <si>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</si>
  <si>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</si>
  <si>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</si>
  <si>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</si>
  <si>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</si>
  <si>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</si>
  <si>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</si>
  <si>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</si>
  <si>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</si>
  <si>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</si>
  <si>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</si>
  <si>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</si>
  <si>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</si>
  <si>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</si>
  <si>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</si>
  <si>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</si>
  <si>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</si>
  <si>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</si>
  <si>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</si>
  <si>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</si>
  <si>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</si>
  <si>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</si>
  <si>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</si>
  <si>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</si>
  <si>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</si>
  <si>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</si>
  <si>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</si>
  <si>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</si>
  <si>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</si>
  <si>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</si>
  <si>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</si>
  <si>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</si>
  <si>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</si>
  <si>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</si>
  <si>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</si>
  <si>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</si>
  <si>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</si>
  <si>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</si>
  <si>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</si>
  <si>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</si>
  <si>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</si>
  <si>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</si>
  <si>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</si>
  <si>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</si>
  <si>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</si>
  <si>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</si>
  <si>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</si>
  <si>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</si>
  <si>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</si>
  <si>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</si>
  <si>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</si>
  <si>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</si>
  <si>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</si>
  <si>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</si>
  <si>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</si>
  <si>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</si>
  <si>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</si>
  <si>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</si>
  <si>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</si>
  <si>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</si>
  <si>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</si>
  <si>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</si>
  <si>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</si>
  <si>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</si>
  <si>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</si>
  <si>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</si>
  <si>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</si>
  <si>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</si>
  <si>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</si>
  <si>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</si>
  <si>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</si>
  <si>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</si>
  <si>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</si>
  <si>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</si>
  <si>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</si>
  <si>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</si>
  <si>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</si>
  <si>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</si>
  <si>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</si>
  <si>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</si>
  <si>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</si>
  <si>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</si>
  <si>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</si>
  <si>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</si>
  <si>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</si>
  <si>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</si>
  <si>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</si>
  <si>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</si>
  <si>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</si>
  <si>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</si>
  <si>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</si>
  <si>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</si>
  <si>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</si>
  <si>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</si>
  <si>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</si>
  <si>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</si>
  <si>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</si>
  <si>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</si>
  <si>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</si>
  <si>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</si>
  <si>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</si>
  <si>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</si>
  <si>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</si>
  <si>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</si>
  <si>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</si>
  <si>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</si>
  <si>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</si>
  <si>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</si>
  <si>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</si>
  <si>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</si>
  <si>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</si>
  <si>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</si>
  <si>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</si>
  <si>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</si>
  <si>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</si>
  <si>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</si>
  <si>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</si>
  <si>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</si>
  <si>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</si>
  <si>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</si>
  <si>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</si>
  <si>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</si>
  <si>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</si>
  <si>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</si>
  <si>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</si>
  <si>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</si>
  <si>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</si>
  <si>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</si>
  <si>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</si>
  <si>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</si>
  <si>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</si>
  <si>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</si>
  <si>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</si>
  <si>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</si>
  <si>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</si>
  <si>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</si>
  <si>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</si>
  <si>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</si>
  <si>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</si>
  <si>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</si>
  <si>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</si>
  <si>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</si>
  <si>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</si>
  <si>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</si>
  <si>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</si>
  <si>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</si>
  <si>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</si>
  <si>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</si>
  <si>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</si>
  <si>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</si>
  <si>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</si>
  <si>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</si>
  <si>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</si>
  <si>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</si>
  <si>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</si>
  <si>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</si>
  <si>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</si>
  <si>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</si>
  <si>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</si>
  <si>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</si>
  <si>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</si>
  <si>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</si>
  <si>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</si>
  <si>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</si>
  <si>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</si>
  <si>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</si>
  <si>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</si>
  <si>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</si>
  <si>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</si>
  <si>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</si>
  <si>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</si>
  <si>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</si>
  <si>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</si>
  <si>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</si>
  <si>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</si>
  <si>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</si>
  <si>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</si>
  <si>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</si>
  <si>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</si>
  <si>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</si>
  <si>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</si>
  <si>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</si>
  <si>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</si>
  <si>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</si>
  <si>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</si>
  <si>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</si>
  <si>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</si>
  <si>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</si>
  <si>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</si>
  <si>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</si>
  <si>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</si>
  <si>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</si>
  <si>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</si>
  <si>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</si>
  <si>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</si>
  <si>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</si>
  <si>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</si>
  <si>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</si>
  <si>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</si>
  <si>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</si>
  <si>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</si>
  <si>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</si>
  <si>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</si>
  <si>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</si>
  <si>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</si>
  <si>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</si>
  <si>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</si>
  <si>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</si>
  <si>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</si>
  <si>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</si>
  <si>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</si>
  <si>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</si>
  <si>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</si>
  <si>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</si>
  <si>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</si>
  <si>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</si>
  <si>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</si>
  <si>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</si>
  <si>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</si>
  <si>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</si>
  <si>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</si>
  <si>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</si>
  <si>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</si>
  <si>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</si>
  <si>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</si>
  <si>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</si>
  <si>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</si>
  <si>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</si>
  <si>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</si>
  <si>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</si>
  <si>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</si>
  <si>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</si>
  <si>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</si>
  <si>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</si>
  <si>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</si>
  <si>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</si>
  <si>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</si>
  <si>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</si>
  <si>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</si>
  <si>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</si>
  <si>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</si>
  <si>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</si>
  <si>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</si>
  <si>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</si>
  <si>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</si>
  <si>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</si>
  <si>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</si>
  <si>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</si>
  <si>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</si>
  <si>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</si>
  <si>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</si>
  <si>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</si>
  <si>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</si>
  <si>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</si>
  <si>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</si>
  <si>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</si>
  <si>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</si>
  <si>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</si>
  <si>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</si>
  <si>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</si>
  <si>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</si>
  <si>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</si>
  <si>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</si>
  <si>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</si>
  <si>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</si>
  <si>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</si>
  <si>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</si>
  <si>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</si>
  <si>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</si>
  <si>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</si>
  <si>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</si>
  <si>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</si>
  <si>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</si>
  <si>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</si>
  <si>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</si>
  <si>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</si>
  <si>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</si>
  <si>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</si>
  <si>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</si>
  <si>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</si>
  <si>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</si>
  <si>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</si>
  <si>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</si>
  <si>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</si>
  <si>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</si>
  <si>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</si>
  <si>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</si>
  <si>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</si>
  <si>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</si>
  <si>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</si>
  <si>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</si>
  <si>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</si>
  <si>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</si>
  <si>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</si>
  <si>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</si>
  <si>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</si>
  <si>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</si>
  <si>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</si>
  <si>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</si>
  <si>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</si>
  <si>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</si>
  <si>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</si>
  <si>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</si>
  <si>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</si>
  <si>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</si>
  <si>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</si>
  <si>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</si>
  <si>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</si>
  <si>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</si>
  <si>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</si>
  <si>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</si>
  <si>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</si>
  <si>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</si>
  <si>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</si>
  <si>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</si>
  <si>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</si>
  <si>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</si>
  <si>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</si>
  <si>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</si>
  <si>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</si>
  <si>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</si>
  <si>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</si>
  <si>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</si>
  <si>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</si>
  <si>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</si>
  <si>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</si>
  <si>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</si>
  <si>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</si>
  <si>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</si>
  <si>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</si>
  <si>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</si>
  <si>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</si>
  <si>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</si>
  <si>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</si>
  <si>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</si>
  <si>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</si>
  <si>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</si>
  <si>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</si>
  <si>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</si>
  <si>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</si>
  <si>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</si>
  <si>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</si>
  <si>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</si>
  <si>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</si>
  <si>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</si>
  <si>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</si>
  <si>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</si>
  <si>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</si>
  <si>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</si>
  <si>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</si>
  <si>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</si>
  <si>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</si>
  <si>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</si>
  <si>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</si>
  <si>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</si>
  <si>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</si>
  <si>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</si>
  <si>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</si>
  <si>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</si>
  <si>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</si>
  <si>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</si>
  <si>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</si>
  <si>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</si>
  <si>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</si>
  <si>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</si>
  <si>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</si>
  <si>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</si>
  <si>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</si>
  <si>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</si>
  <si>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</si>
  <si>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</si>
  <si>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</si>
  <si>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</si>
  <si>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</si>
  <si>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</si>
  <si>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</si>
  <si>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</si>
  <si>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</si>
  <si>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</si>
  <si>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</si>
  <si>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</si>
  <si>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</si>
  <si>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</si>
  <si>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</si>
  <si>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</si>
  <si>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</si>
  <si>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</si>
  <si>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</si>
  <si>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</si>
  <si>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</si>
  <si>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</si>
  <si>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</si>
  <si>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</si>
  <si>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</si>
  <si>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</si>
  <si>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</si>
  <si>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</si>
  <si>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</si>
  <si>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</si>
  <si>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</si>
  <si>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</si>
  <si>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</si>
  <si>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</si>
  <si>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</si>
  <si>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</si>
  <si>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</si>
  <si>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</si>
  <si>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</si>
  <si>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</si>
  <si>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</si>
  <si>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</si>
  <si>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</si>
  <si>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</si>
  <si>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</si>
  <si>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</si>
  <si>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</si>
  <si>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</si>
  <si>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</si>
  <si>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</si>
  <si>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</si>
  <si>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</si>
  <si>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</si>
  <si>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</si>
  <si>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</si>
  <si>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</si>
  <si>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</si>
  <si>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</si>
  <si>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</si>
  <si>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</si>
  <si>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</si>
  <si>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</si>
  <si>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</si>
  <si>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</si>
  <si>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</si>
  <si>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</si>
  <si>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</si>
  <si>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</si>
  <si>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</si>
  <si>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</si>
  <si>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</si>
  <si>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</si>
  <si>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</si>
  <si>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</si>
  <si>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</si>
  <si>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</si>
  <si>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</si>
  <si>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</si>
  <si>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</si>
  <si>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</si>
  <si>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</si>
  <si>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</si>
  <si>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</si>
  <si>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</si>
  <si>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</si>
  <si>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</si>
  <si>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</si>
  <si>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</si>
  <si>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</si>
  <si>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</si>
  <si>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</si>
  <si>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</si>
  <si>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</si>
  <si>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</si>
  <si>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</si>
  <si>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</si>
  <si>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</si>
  <si>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</si>
  <si>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</si>
  <si>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</si>
  <si>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</si>
  <si>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</si>
  <si>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</si>
  <si>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</si>
  <si>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</si>
  <si>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</si>
  <si>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</si>
  <si>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</si>
  <si>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</si>
  <si>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</si>
  <si>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</si>
  <si>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</si>
  <si>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</si>
  <si>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</si>
  <si>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</si>
  <si>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</si>
  <si>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</si>
  <si>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</si>
  <si>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</si>
  <si>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</si>
  <si>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</si>
  <si>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</si>
  <si>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</si>
  <si>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</si>
  <si>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</si>
  <si>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</si>
  <si>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</si>
  <si>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</si>
  <si>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</si>
  <si>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</si>
  <si>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</si>
  <si>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</si>
  <si>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</si>
  <si>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</si>
  <si>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</si>
  <si>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</si>
  <si>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</si>
  <si>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</si>
  <si>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</si>
  <si>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</si>
  <si>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</si>
  <si>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</si>
  <si>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</si>
  <si>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</si>
  <si>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</si>
  <si>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</si>
  <si>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</si>
  <si>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</si>
  <si>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</si>
  <si>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</si>
  <si>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</si>
  <si>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</si>
  <si>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</si>
  <si>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</si>
  <si>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</si>
  <si>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</si>
  <si>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</si>
  <si>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</si>
  <si>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</si>
  <si>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</si>
  <si>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</si>
  <si>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</si>
  <si>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</si>
  <si>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</si>
  <si>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</si>
  <si>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</si>
  <si>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</si>
  <si>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</si>
  <si>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</si>
  <si>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</si>
  <si>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</si>
  <si>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</si>
  <si>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</si>
  <si>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</si>
  <si>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</si>
  <si>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</si>
  <si>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</si>
  <si>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</si>
  <si>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</si>
  <si>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</si>
  <si>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</si>
  <si>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</si>
  <si>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</si>
  <si>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</si>
  <si>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</si>
  <si>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</si>
  <si>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</si>
  <si>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</si>
  <si>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</si>
  <si>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</si>
  <si>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</si>
  <si>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</si>
  <si>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</si>
  <si>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</si>
  <si>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</si>
  <si>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</si>
  <si>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</si>
  <si>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</si>
  <si>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</si>
  <si>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</si>
  <si>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</si>
  <si>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</si>
  <si>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</si>
  <si>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</si>
  <si>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</si>
  <si>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</si>
  <si>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</si>
  <si>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</si>
  <si>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</si>
  <si>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</si>
  <si>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</si>
  <si>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</si>
  <si>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</si>
  <si>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</si>
  <si>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</si>
  <si>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</si>
  <si>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</si>
  <si>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</si>
  <si>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</si>
  <si>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</si>
  <si>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</si>
  <si>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</si>
  <si>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</si>
  <si>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</si>
  <si>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</si>
  <si>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</si>
  <si>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</si>
  <si>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</si>
  <si>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</si>
  <si>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</si>
  <si>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</si>
  <si>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</si>
  <si>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</si>
  <si>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</si>
  <si>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</si>
  <si>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</si>
  <si>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</si>
  <si>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</si>
  <si>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</si>
  <si>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</si>
  <si>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</si>
  <si>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</si>
  <si>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</si>
  <si>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</si>
  <si>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</si>
  <si>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</si>
  <si>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</si>
  <si>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</si>
  <si>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</si>
  <si>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</si>
  <si>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</si>
  <si>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</si>
  <si>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</si>
  <si>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</si>
  <si>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</si>
  <si>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</si>
  <si>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</si>
  <si>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</si>
  <si>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</si>
  <si>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</si>
  <si>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</si>
  <si>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</si>
  <si>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</si>
  <si>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</si>
  <si>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</si>
  <si>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</si>
  <si>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</si>
  <si>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</si>
  <si>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</si>
  <si>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</si>
  <si>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</si>
  <si>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</si>
  <si>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</si>
  <si>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</si>
  <si>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</si>
  <si>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</si>
  <si>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</si>
  <si>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</si>
  <si>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</si>
  <si>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</si>
  <si>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</si>
  <si>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</si>
  <si>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</si>
  <si>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</si>
  <si>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</si>
  <si>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</si>
  <si>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</si>
  <si>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</si>
  <si>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</si>
  <si>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</si>
  <si>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</si>
  <si>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</si>
  <si>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</si>
  <si>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</si>
  <si>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</si>
  <si>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</si>
  <si>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</si>
  <si>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</si>
  <si>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</si>
  <si>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</si>
  <si>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</si>
  <si>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</si>
  <si>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</si>
  <si>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</si>
  <si>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</si>
  <si>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</si>
  <si>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</si>
  <si>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</si>
  <si>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</si>
  <si>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</si>
  <si>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</si>
  <si>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</si>
  <si>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</si>
  <si>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</si>
  <si>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</si>
  <si>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</si>
  <si>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</si>
  <si>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</si>
  <si>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</si>
  <si>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</si>
  <si>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</si>
  <si>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</si>
  <si>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</si>
  <si>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</si>
  <si>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</si>
  <si>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</si>
  <si>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</si>
  <si>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</si>
  <si>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</si>
  <si>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</si>
  <si>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</si>
  <si>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</si>
  <si>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</si>
  <si>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</si>
  <si>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</si>
  <si>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</si>
  <si>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</si>
  <si>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</si>
  <si>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</si>
  <si>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</si>
  <si>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</si>
  <si>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</si>
  <si>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</si>
  <si>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</si>
  <si>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</si>
  <si>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</si>
  <si>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</si>
  <si>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</si>
  <si>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</si>
  <si>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</si>
  <si>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</si>
  <si>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</si>
  <si>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</si>
  <si>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</si>
  <si>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</si>
  <si>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</si>
  <si>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</si>
  <si>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</si>
  <si>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</si>
  <si>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</si>
  <si>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</si>
  <si>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</si>
  <si>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</si>
  <si>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</si>
  <si>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</si>
  <si>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</si>
  <si>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</si>
  <si>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</si>
  <si>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</si>
  <si>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</si>
  <si>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</si>
  <si>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</si>
  <si>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</si>
  <si>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</si>
  <si>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</si>
  <si>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</si>
  <si>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</si>
  <si>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</si>
  <si>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</si>
  <si>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</si>
  <si>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</si>
  <si>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</si>
  <si>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</si>
  <si>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</si>
  <si>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</si>
  <si>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</si>
  <si>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</si>
  <si>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</si>
  <si>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</si>
  <si>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</si>
  <si>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</si>
  <si>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</si>
  <si>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</si>
  <si>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</si>
  <si>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</si>
  <si>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</si>
  <si>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</si>
  <si>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</si>
  <si>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</si>
  <si>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</si>
  <si>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</si>
  <si>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</si>
  <si>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</si>
  <si>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</si>
  <si>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</si>
  <si>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</si>
  <si>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</si>
  <si>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</si>
  <si>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</si>
  <si>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</si>
  <si>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</si>
  <si>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</si>
  <si>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</si>
  <si>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</si>
  <si>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</si>
  <si>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</si>
  <si>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</si>
  <si>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</si>
  <si>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</si>
  <si>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</si>
  <si>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</si>
  <si>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</si>
  <si>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</si>
  <si>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</si>
  <si>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</si>
  <si>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</si>
  <si>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</si>
  <si>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</si>
  <si>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</si>
  <si>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</si>
  <si>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</si>
  <si>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</si>
  <si>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</si>
  <si>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</si>
  <si>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</si>
  <si>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</si>
  <si>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</si>
  <si>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</si>
  <si>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</si>
  <si>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</si>
  <si>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</si>
  <si>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</si>
  <si>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</si>
  <si>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</si>
  <si>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</si>
  <si>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</si>
  <si>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</si>
  <si>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</si>
  <si>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</si>
  <si>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</si>
  <si>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</si>
  <si>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</si>
  <si>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</si>
  <si>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</si>
  <si>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</si>
  <si>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</si>
  <si>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</si>
  <si>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</si>
  <si>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</si>
  <si>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</si>
  <si>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</si>
  <si>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</si>
  <si>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</si>
  <si>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</si>
  <si>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</si>
  <si>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</si>
  <si>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</si>
  <si>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</si>
  <si>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</si>
  <si>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</si>
  <si>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</si>
  <si>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</si>
  <si>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</si>
  <si>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</si>
  <si>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</si>
  <si>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</si>
  <si>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</si>
  <si>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</si>
  <si>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</si>
  <si>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</si>
  <si>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</si>
  <si>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</si>
  <si>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</si>
  <si>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</si>
  <si>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</si>
  <si>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</si>
  <si>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</si>
  <si>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</si>
  <si>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</si>
  <si>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</si>
  <si>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</si>
  <si>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</si>
  <si>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</si>
  <si>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</si>
  <si>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</si>
  <si>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</si>
  <si>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</si>
  <si>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</si>
  <si>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</si>
  <si>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</si>
  <si>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</si>
  <si>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</si>
  <si>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</si>
  <si>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</si>
  <si>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</si>
  <si>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</si>
  <si>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</si>
  <si>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</si>
  <si>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</si>
  <si>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</si>
  <si>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</si>
  <si>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</si>
  <si>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</si>
  <si>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</si>
  <si>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</si>
  <si>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</si>
  <si>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</si>
  <si>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</si>
  <si>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</si>
  <si>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</si>
  <si>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</si>
  <si>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</si>
  <si>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</si>
  <si>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</si>
  <si>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</si>
  <si>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</si>
  <si>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</si>
  <si>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</si>
  <si>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</si>
  <si>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</si>
  <si>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</si>
  <si>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</si>
  <si>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</si>
  <si>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</si>
  <si>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</si>
  <si>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</si>
  <si>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</si>
  <si>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</si>
  <si>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</si>
  <si>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</si>
  <si>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</si>
  <si>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</si>
  <si>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</si>
  <si>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</si>
  <si>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</si>
  <si>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</si>
  <si>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</si>
  <si>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</si>
  <si>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</si>
  <si>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</si>
  <si>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</si>
  <si>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</si>
  <si>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</si>
  <si>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</si>
  <si>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</si>
  <si>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</si>
  <si>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</si>
  <si>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</si>
  <si>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</si>
  <si>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</si>
  <si>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</si>
  <si>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</si>
  <si>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</si>
  <si>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</si>
  <si>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</si>
  <si>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</si>
  <si>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</si>
  <si>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</si>
  <si>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</si>
  <si>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</si>
  <si>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</si>
  <si>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</si>
  <si>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</si>
  <si>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</si>
  <si>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</si>
  <si>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</si>
  <si>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</si>
  <si>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</si>
  <si>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</si>
  <si>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</si>
  <si>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</si>
  <si>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</si>
  <si>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</si>
  <si>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</si>
  <si>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</si>
  <si>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</si>
  <si>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</si>
  <si>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</si>
  <si>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</si>
  <si>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</si>
  <si>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</si>
  <si>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</si>
  <si>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</si>
  <si>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</si>
  <si>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</si>
  <si>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</si>
  <si>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</si>
  <si>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</si>
  <si>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</si>
  <si>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</si>
  <si>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</si>
  <si>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</si>
  <si>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</si>
  <si>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</si>
  <si>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</si>
  <si>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</si>
  <si>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</si>
  <si>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</si>
  <si>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</si>
  <si>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</si>
  <si>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</si>
  <si>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</si>
  <si>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</si>
  <si>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</si>
  <si>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</si>
  <si>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</si>
  <si>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</si>
  <si>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</si>
  <si>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</si>
  <si>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</si>
  <si>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</si>
  <si>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</si>
  <si>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</si>
  <si>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</si>
  <si>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</si>
  <si>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</si>
  <si>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</si>
  <si>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</si>
  <si>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</si>
  <si>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</si>
  <si>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</si>
  <si>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</si>
  <si>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</si>
  <si>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</si>
  <si>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</si>
  <si>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</si>
  <si>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</si>
  <si>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</si>
  <si>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</si>
  <si>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</si>
  <si>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</si>
  <si>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</si>
  <si>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</si>
  <si>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</si>
  <si>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</si>
  <si>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</si>
  <si>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</si>
  <si>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</si>
  <si>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</si>
  <si>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</si>
  <si>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</si>
  <si>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</si>
  <si>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</si>
  <si>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</si>
  <si>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</si>
  <si>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</si>
  <si>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</si>
  <si>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</si>
  <si>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</si>
  <si>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</si>
  <si>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</si>
  <si>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</si>
  <si>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</si>
  <si>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</si>
  <si>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</si>
  <si>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</si>
  <si>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</si>
  <si>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</si>
  <si>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</si>
  <si>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</si>
  <si>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</si>
  <si>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</si>
  <si>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</si>
  <si>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</si>
  <si>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</si>
  <si>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</si>
  <si>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</si>
  <si>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</si>
  <si>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</si>
  <si>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</si>
  <si>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</si>
  <si>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</si>
  <si>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</si>
  <si>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</si>
  <si>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</si>
  <si>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</si>
  <si>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</si>
  <si>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</si>
  <si>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</si>
  <si>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</si>
  <si>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</si>
  <si>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</si>
  <si>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</si>
  <si>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</si>
  <si>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</si>
  <si>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</si>
  <si>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</si>
  <si>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</si>
  <si>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</si>
  <si>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</si>
  <si>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</si>
  <si>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</si>
  <si>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</si>
  <si>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</si>
  <si>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</si>
  <si>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</si>
  <si>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</si>
  <si>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</si>
  <si>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</si>
  <si>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</si>
  <si>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</si>
  <si>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</si>
  <si>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</si>
  <si>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</si>
  <si>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</si>
  <si>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</si>
  <si>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</si>
  <si>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</si>
  <si>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</si>
  <si>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</si>
  <si>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</si>
  <si>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</si>
  <si>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</si>
  <si>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</si>
  <si>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</si>
  <si>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</si>
  <si>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</si>
  <si>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</si>
  <si>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</si>
  <si>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</si>
  <si>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</si>
  <si>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</si>
  <si>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</si>
  <si>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</si>
  <si>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</si>
  <si>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</si>
  <si>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</si>
  <si>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</si>
  <si>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</si>
  <si>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</si>
  <si>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</si>
  <si>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</si>
  <si>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</si>
  <si>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</si>
  <si>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</si>
  <si>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</si>
  <si>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</si>
  <si>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</si>
  <si>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</si>
  <si>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</si>
  <si>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</si>
  <si>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</si>
  <si>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</si>
  <si>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</si>
  <si>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</si>
  <si>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</si>
  <si>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</si>
  <si>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</si>
  <si>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</si>
  <si>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</si>
  <si>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</si>
  <si>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</si>
  <si>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</si>
  <si>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</si>
  <si>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</si>
  <si>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</si>
  <si>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</si>
  <si>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</si>
  <si>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</si>
  <si>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</si>
  <si>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</si>
  <si>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</si>
  <si>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</si>
  <si>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</si>
  <si>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</si>
  <si>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</si>
  <si>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</si>
  <si>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</si>
  <si>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</si>
  <si>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</si>
  <si>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</si>
  <si>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</si>
  <si>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</si>
  <si>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</si>
  <si>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</si>
  <si>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</si>
  <si>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</si>
  <si>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</si>
  <si>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</si>
  <si>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</si>
  <si>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</si>
  <si>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</si>
  <si>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</si>
  <si>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</si>
  <si>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</si>
  <si>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</si>
  <si>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</si>
  <si>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</si>
  <si>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</si>
  <si>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</si>
  <si>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</si>
  <si>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</si>
  <si>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</si>
  <si>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</si>
  <si>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</si>
  <si>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</si>
  <si>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</si>
  <si>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</si>
  <si>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</si>
  <si>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</si>
  <si>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</si>
  <si>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</si>
  <si>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</si>
  <si>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</si>
  <si>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</si>
  <si>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</si>
  <si>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</si>
  <si>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</si>
  <si>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</si>
  <si>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</si>
  <si>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</si>
  <si>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</si>
  <si>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</si>
  <si>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</si>
  <si>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</si>
  <si>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</si>
  <si>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</si>
  <si>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</si>
  <si>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</si>
  <si>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</si>
  <si>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</si>
  <si>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</si>
  <si>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</si>
  <si>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</si>
  <si>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</si>
  <si>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</si>
  <si>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</si>
  <si>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</si>
  <si>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</si>
  <si>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</si>
  <si>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</si>
  <si>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</si>
  <si>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</si>
  <si>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</si>
  <si>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</si>
  <si>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</si>
  <si>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</si>
  <si>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</si>
  <si>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</si>
  <si>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</si>
  <si>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</si>
  <si>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</si>
  <si>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</si>
  <si>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</si>
  <si>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</si>
  <si>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</si>
  <si>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</si>
  <si>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</si>
  <si>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</si>
  <si>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</si>
  <si>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</si>
  <si>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</si>
  <si>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</si>
  <si>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</si>
  <si>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</si>
  <si>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</si>
  <si>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</si>
  <si>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</si>
  <si>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</si>
  <si>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</si>
  <si>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</si>
  <si>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</si>
  <si>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</si>
  <si>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</si>
  <si>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</si>
  <si>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</si>
  <si>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</si>
  <si>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</si>
  <si>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</si>
  <si>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</si>
  <si>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</si>
  <si>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</si>
  <si>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</si>
  <si>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</si>
  <si>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</si>
  <si>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</si>
  <si>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</si>
  <si>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</si>
  <si>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</si>
  <si>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</si>
  <si>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</si>
  <si>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</si>
  <si>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</si>
  <si>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</si>
  <si>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</si>
  <si>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</si>
  <si>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</si>
  <si>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</si>
  <si>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</si>
  <si>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</si>
  <si>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</si>
  <si>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</si>
  <si>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</si>
  <si>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</si>
  <si>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</si>
  <si>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</si>
  <si>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</si>
  <si>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</si>
  <si>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</si>
  <si>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</si>
  <si>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</si>
  <si>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</si>
  <si>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</si>
  <si>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</si>
  <si>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</si>
  <si>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</si>
  <si>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</si>
  <si>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</si>
  <si>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</si>
  <si>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</si>
  <si>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</si>
  <si>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</si>
  <si>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</si>
  <si>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</si>
  <si>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</si>
  <si>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</si>
  <si>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</si>
  <si>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</si>
  <si>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</si>
  <si>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</si>
  <si>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</si>
  <si>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</si>
  <si>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</si>
  <si>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</si>
  <si>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</si>
  <si>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</si>
  <si>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</si>
  <si>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</si>
  <si>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</si>
  <si>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</si>
  <si>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</si>
  <si>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</si>
  <si>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</si>
  <si>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</si>
  <si>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</si>
  <si>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</si>
  <si>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</si>
  <si>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</si>
  <si>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</si>
  <si>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</si>
  <si>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</si>
  <si>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</si>
  <si>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</si>
  <si>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</si>
  <si>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</si>
  <si>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</si>
  <si>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</si>
  <si>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</si>
  <si>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</si>
  <si>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</si>
  <si>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</si>
  <si>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</si>
  <si>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</si>
  <si>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</si>
  <si>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</si>
  <si>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</si>
  <si>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</si>
  <si>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</si>
  <si>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</si>
  <si>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</si>
  <si>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</si>
  <si>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</si>
  <si>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</si>
  <si>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</si>
  <si>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</si>
  <si>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</si>
  <si>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</si>
  <si>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</si>
  <si>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</si>
  <si>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</si>
  <si>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</si>
  <si>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</si>
  <si>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</si>
  <si>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</si>
  <si>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</si>
  <si>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</si>
  <si>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</si>
  <si>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</si>
  <si>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</si>
  <si>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</si>
  <si>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</si>
  <si>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</si>
  <si>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</si>
  <si>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</si>
  <si>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</si>
  <si>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</si>
  <si>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</si>
  <si>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</si>
  <si>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</si>
  <si>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</si>
  <si>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</si>
  <si>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</si>
  <si>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</si>
  <si>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</si>
  <si>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</si>
  <si>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</si>
  <si>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</si>
  <si>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</si>
  <si>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</si>
  <si>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</si>
  <si>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</si>
  <si>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</si>
  <si>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</si>
  <si>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</si>
  <si>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</si>
  <si>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</si>
  <si>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</si>
  <si>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</si>
  <si>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</si>
  <si>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</si>
  <si>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</si>
  <si>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</si>
  <si>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</si>
  <si>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</si>
  <si>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</si>
  <si>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</si>
  <si>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</si>
  <si>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</si>
  <si>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</si>
  <si>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</si>
  <si>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</si>
  <si>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</si>
  <si>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</si>
  <si>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</si>
  <si>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</si>
  <si>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</si>
  <si>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</si>
  <si>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</si>
  <si>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</si>
  <si>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</si>
  <si>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</si>
  <si>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</si>
  <si>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</si>
  <si>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</si>
  <si>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</si>
  <si>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</si>
  <si>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</si>
  <si>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</si>
  <si>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</si>
  <si>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</si>
  <si>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</si>
  <si>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</si>
  <si>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</si>
  <si>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</si>
  <si>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</si>
  <si>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</si>
  <si>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</si>
  <si>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</si>
  <si>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</si>
  <si>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</si>
  <si>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</si>
  <si>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</si>
  <si>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</si>
  <si>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</si>
  <si>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</si>
  <si>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</si>
  <si>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</si>
  <si>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</si>
  <si>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</si>
  <si>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</si>
  <si>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</si>
  <si>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</si>
  <si>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</si>
  <si>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</si>
  <si>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</si>
  <si>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</si>
  <si>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</si>
  <si>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</si>
  <si>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</si>
  <si>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</si>
  <si>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</si>
  <si>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</si>
  <si>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</si>
  <si>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</si>
  <si>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</si>
  <si>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</si>
  <si>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</si>
  <si>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</si>
  <si>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</si>
  <si>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</si>
  <si>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</si>
  <si>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</si>
  <si>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</si>
  <si>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</si>
  <si>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</si>
  <si>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</si>
  <si>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</si>
  <si>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</si>
  <si>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</si>
  <si>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</si>
  <si>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</si>
  <si>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</si>
  <si>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</si>
  <si>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</si>
  <si>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</si>
  <si>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</si>
  <si>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</si>
  <si>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</si>
  <si>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</si>
  <si>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</si>
  <si>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</si>
  <si>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</si>
  <si>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</si>
  <si>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</si>
  <si>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</si>
  <si>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</si>
  <si>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</si>
  <si>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</si>
  <si>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</si>
  <si>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</si>
  <si>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</si>
  <si>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</si>
  <si>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</si>
  <si>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</si>
  <si>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</si>
  <si>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</si>
  <si>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</si>
  <si>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</si>
  <si>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</si>
  <si>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</si>
  <si>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</si>
  <si>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</si>
  <si>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</si>
  <si>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</si>
  <si>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</si>
  <si>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</si>
  <si>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</si>
  <si>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</si>
  <si>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</si>
  <si>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</si>
  <si>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</si>
  <si>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</si>
  <si>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</si>
  <si>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</si>
  <si>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</si>
  <si>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</si>
  <si>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</si>
  <si>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</si>
  <si>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</si>
  <si>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</si>
  <si>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</si>
  <si>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</si>
  <si>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</si>
  <si>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</si>
  <si>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</si>
  <si>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</si>
  <si>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</si>
  <si>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</si>
  <si>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</si>
  <si>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</si>
  <si>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</si>
  <si>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</si>
  <si>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</si>
  <si>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</si>
  <si>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</si>
  <si>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</si>
  <si>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</si>
  <si>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</si>
  <si>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</si>
  <si>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</si>
  <si>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</si>
  <si>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</si>
  <si>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</si>
  <si>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</si>
  <si>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</si>
  <si>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</si>
  <si>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</si>
  <si>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</si>
  <si>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</si>
  <si>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</si>
  <si>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</si>
  <si>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</si>
  <si>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</si>
  <si>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</si>
  <si>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</si>
  <si>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</si>
  <si>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</si>
  <si>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</si>
  <si>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</si>
  <si>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</si>
  <si>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</si>
  <si>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</si>
  <si>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</si>
  <si>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</si>
  <si>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</si>
  <si>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</si>
  <si>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</si>
  <si>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</si>
  <si>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</si>
  <si>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</si>
  <si>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</si>
  <si>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</si>
  <si>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</si>
  <si>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</si>
  <si>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</si>
  <si>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</si>
  <si>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</si>
  <si>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</si>
  <si>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</si>
  <si>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</si>
  <si>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</si>
  <si>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</si>
  <si>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</si>
  <si>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</si>
  <si>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</si>
  <si>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</si>
  <si>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</si>
  <si>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</si>
  <si>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</si>
  <si>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</si>
  <si>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</si>
  <si>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</si>
  <si>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</si>
  <si>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</si>
  <si>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</si>
  <si>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</si>
  <si>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</si>
  <si>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</si>
  <si>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</si>
  <si>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</si>
  <si>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</si>
  <si>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</si>
  <si>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</si>
  <si>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</si>
  <si>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</si>
  <si>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</si>
  <si>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</si>
  <si>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</si>
  <si>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</si>
  <si>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</si>
  <si>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</si>
  <si>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</si>
  <si>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</si>
  <si>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</si>
  <si>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</si>
  <si>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</si>
  <si>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</si>
  <si>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</si>
  <si>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</si>
  <si>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</si>
  <si>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</si>
  <si>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</si>
  <si>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</si>
  <si>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</si>
  <si>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</si>
  <si>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</si>
  <si>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</si>
  <si>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</si>
  <si>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</si>
  <si>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</si>
  <si>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</si>
  <si>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</si>
  <si>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</si>
  <si>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</si>
  <si>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</si>
  <si>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</si>
  <si>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</si>
  <si>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</si>
  <si>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</si>
  <si>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</si>
  <si>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</si>
  <si>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</si>
  <si>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</si>
  <si>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</si>
  <si>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</si>
  <si>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</si>
  <si>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</si>
  <si>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</si>
  <si>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</si>
  <si>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</si>
  <si>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</si>
  <si>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</si>
  <si>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</si>
  <si>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</si>
  <si>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</si>
  <si>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</si>
  <si>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</si>
  <si>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</si>
  <si>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</si>
  <si>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</si>
  <si>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</si>
  <si>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</si>
  <si>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</si>
  <si>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</si>
  <si>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</si>
  <si>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</si>
  <si>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</si>
  <si>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</si>
  <si>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</si>
  <si>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</si>
  <si>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</si>
  <si>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</si>
  <si>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</si>
  <si>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</si>
  <si>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</si>
  <si>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</si>
  <si>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</si>
  <si>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</si>
  <si>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</si>
  <si>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</si>
  <si>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</si>
  <si>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</si>
  <si>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</si>
  <si>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</si>
  <si>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</si>
  <si>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</si>
  <si>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</si>
  <si>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</si>
  <si>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</si>
  <si>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</si>
  <si>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</si>
  <si>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</si>
  <si>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</si>
  <si>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</si>
  <si>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</si>
  <si>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</si>
  <si>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</si>
  <si>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</si>
  <si>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</si>
  <si>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</si>
  <si>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</si>
  <si>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</si>
  <si>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</si>
  <si>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</si>
  <si>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</si>
  <si>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</si>
  <si>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</si>
  <si>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</si>
  <si>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</si>
  <si>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</si>
  <si>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</si>
  <si>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</si>
  <si>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</si>
  <si>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</si>
  <si>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</si>
  <si>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</si>
  <si>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</si>
  <si>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</si>
  <si>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</si>
  <si>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</si>
  <si>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</si>
  <si>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</si>
  <si>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</si>
  <si>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</si>
  <si>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</si>
  <si>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</si>
  <si>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</si>
  <si>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</si>
  <si>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</si>
  <si>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</si>
  <si>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</si>
  <si>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</si>
  <si>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</si>
  <si>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</si>
  <si>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</si>
  <si>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</si>
  <si>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</si>
  <si>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</si>
  <si>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</si>
  <si>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</si>
  <si>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</si>
  <si>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</si>
  <si>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</si>
  <si>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</si>
  <si>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</si>
  <si>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</si>
  <si>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</si>
  <si>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</si>
  <si>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</si>
  <si>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</si>
  <si>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</si>
  <si>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</si>
  <si>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</si>
  <si>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</si>
  <si>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</si>
  <si>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</si>
  <si>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</si>
  <si>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</si>
  <si>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</si>
  <si>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</si>
  <si>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</si>
  <si>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</si>
  <si>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</si>
  <si>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</si>
  <si>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</si>
  <si>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</si>
  <si>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</si>
  <si>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</si>
  <si>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</si>
  <si>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</si>
  <si>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</si>
  <si>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</si>
  <si>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</si>
  <si>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</si>
  <si>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</si>
  <si>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</si>
  <si>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</si>
  <si>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</si>
  <si>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</si>
  <si>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</si>
  <si>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</si>
  <si>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</si>
  <si>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</si>
  <si>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</si>
  <si>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</si>
  <si>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</si>
  <si>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</si>
  <si>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</si>
  <si>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</si>
  <si>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</si>
  <si>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</si>
  <si>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</si>
  <si>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</si>
  <si>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</si>
  <si>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</si>
  <si>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</si>
  <si>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</si>
  <si>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</si>
  <si>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</si>
  <si>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</si>
  <si>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</si>
  <si>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</si>
  <si>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</si>
  <si>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</si>
  <si>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</si>
  <si>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</si>
  <si>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</si>
  <si>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</si>
  <si>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</si>
  <si>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</si>
  <si>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</si>
  <si>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</si>
  <si>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</si>
  <si>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</si>
  <si>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</si>
  <si>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</si>
  <si>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</si>
  <si>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</si>
  <si>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</si>
  <si>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</si>
  <si>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</si>
  <si>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</si>
  <si>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</si>
  <si>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</si>
  <si>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</si>
  <si>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</si>
  <si>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</si>
  <si>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</si>
  <si>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</si>
  <si>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</si>
  <si>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</si>
  <si>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</si>
  <si>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</si>
  <si>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</si>
  <si>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</si>
  <si>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</si>
  <si>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</si>
  <si>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</si>
  <si>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</si>
  <si>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</si>
  <si>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</si>
  <si>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</si>
  <si>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</si>
  <si>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</si>
  <si>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</si>
  <si>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</si>
  <si>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</si>
  <si>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</si>
  <si>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</si>
  <si>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</si>
  <si>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</si>
  <si>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</si>
  <si>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</si>
  <si>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</si>
  <si>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</si>
  <si>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</si>
  <si>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</si>
  <si>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</si>
  <si>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</si>
  <si>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</si>
  <si>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</si>
  <si>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</si>
  <si>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</si>
  <si>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</si>
  <si>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</si>
  <si>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</si>
  <si>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</si>
  <si>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</si>
  <si>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</si>
  <si>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</si>
  <si>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</si>
  <si>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</si>
  <si>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</si>
  <si>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</si>
  <si>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</si>
  <si>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</si>
  <si>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</si>
  <si>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</si>
  <si>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</si>
  <si>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</si>
  <si>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</si>
  <si>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</si>
  <si>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</si>
  <si>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</si>
  <si>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</si>
  <si>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</si>
  <si>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</si>
  <si>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</si>
  <si>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</si>
  <si>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</si>
  <si>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</si>
  <si>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</si>
  <si>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</si>
  <si>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</si>
  <si>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</si>
  <si>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</si>
  <si>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</si>
  <si>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</si>
  <si>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</si>
  <si>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</si>
  <si>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</si>
  <si>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</si>
  <si>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</si>
  <si>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</si>
  <si>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</si>
  <si>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</si>
  <si>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</si>
  <si>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</si>
  <si>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</si>
  <si>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</si>
  <si>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</si>
  <si>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</si>
  <si>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</si>
  <si>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</si>
  <si>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</si>
  <si>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</si>
  <si>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</si>
  <si>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</si>
  <si>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</si>
  <si>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</si>
  <si>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</si>
  <si>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</si>
  <si>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</si>
  <si>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</si>
  <si>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</si>
  <si>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</si>
  <si>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</si>
  <si>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</si>
  <si>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</si>
  <si>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</si>
  <si>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</si>
  <si>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</si>
  <si>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</si>
  <si>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</si>
  <si>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</si>
  <si>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</si>
  <si>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</si>
  <si>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</si>
  <si>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</si>
  <si>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</si>
  <si>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</si>
  <si>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</si>
  <si>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</si>
  <si>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</si>
  <si>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</si>
  <si>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</si>
  <si>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</si>
  <si>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</si>
  <si>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</si>
  <si>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</si>
  <si>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</si>
  <si>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</si>
  <si>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</si>
  <si>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</si>
  <si>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</si>
  <si>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</si>
  <si>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</si>
  <si>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</si>
  <si>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</si>
  <si>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</si>
  <si>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</si>
  <si>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</si>
  <si>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</si>
  <si>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</si>
  <si>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</si>
  <si>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</si>
  <si>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</si>
  <si>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</si>
  <si>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</si>
  <si>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</si>
  <si>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</si>
  <si>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</si>
  <si>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</si>
  <si>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</si>
  <si>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</si>
  <si>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</si>
  <si>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</si>
  <si>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</si>
  <si>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</si>
  <si>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</si>
  <si>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</si>
  <si>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</si>
  <si>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</si>
  <si>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</si>
  <si>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</si>
  <si>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</si>
  <si>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</si>
  <si>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</si>
  <si>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</si>
  <si>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</si>
  <si>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</si>
  <si>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</si>
  <si>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</si>
  <si>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</si>
  <si>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</si>
  <si>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</si>
  <si>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</si>
  <si>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</si>
  <si>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</si>
  <si>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</si>
  <si>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</si>
  <si>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</si>
  <si>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</si>
  <si>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</si>
  <si>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</si>
  <si>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</si>
  <si>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</si>
  <si>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</si>
  <si>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</si>
  <si>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</si>
  <si>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</si>
  <si>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</si>
  <si>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</si>
  <si>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</si>
  <si>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</si>
  <si>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</si>
  <si>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</si>
  <si>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</si>
  <si>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</si>
  <si>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</si>
  <si>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</si>
  <si>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</si>
  <si>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</si>
  <si>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</si>
  <si>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</si>
  <si>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</si>
  <si>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</si>
  <si>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</si>
  <si>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</si>
  <si>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</si>
  <si>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</si>
  <si>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</si>
  <si>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</si>
  <si>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</si>
  <si>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</si>
  <si>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</si>
  <si>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</si>
  <si>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</si>
  <si>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</si>
  <si>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</si>
  <si>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</si>
  <si>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</si>
  <si>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</si>
  <si>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</si>
  <si>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</si>
  <si>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</si>
  <si>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</si>
  <si>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</si>
  <si>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</si>
  <si>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</si>
  <si>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</si>
  <si>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</si>
  <si>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</si>
  <si>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</si>
  <si>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</si>
  <si>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</si>
  <si>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</si>
  <si>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</si>
  <si>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</si>
  <si>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</si>
  <si>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</si>
  <si>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</si>
  <si>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</si>
  <si>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</si>
  <si>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</si>
  <si>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</si>
  <si>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</si>
  <si>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</si>
  <si>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</si>
  <si>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</si>
  <si>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</si>
  <si>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</si>
  <si>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</si>
  <si>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</si>
  <si>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</si>
  <si>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</si>
  <si>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</si>
  <si>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</si>
  <si>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</si>
  <si>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</si>
  <si>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</si>
  <si>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</si>
  <si>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</si>
  <si>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</si>
  <si>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</si>
  <si>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</si>
  <si>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</si>
  <si>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</si>
  <si>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</si>
  <si>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</si>
  <si>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</si>
  <si>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</si>
  <si>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</si>
  <si>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</si>
  <si>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</si>
  <si>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</si>
  <si>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</si>
  <si>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</si>
  <si>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</si>
  <si>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</si>
  <si>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</si>
  <si>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</si>
  <si>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</si>
  <si>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</si>
  <si>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</si>
  <si>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</si>
  <si>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</si>
  <si>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</si>
  <si>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</si>
  <si>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</si>
  <si>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</si>
  <si>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</si>
  <si>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</si>
  <si>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</si>
  <si>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</si>
  <si>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</si>
  <si>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</si>
  <si>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</si>
  <si>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</si>
  <si>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</si>
  <si>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</si>
  <si>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</si>
  <si>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</si>
  <si>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</si>
  <si>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</si>
  <si>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</si>
  <si>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</si>
  <si>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</si>
  <si>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</si>
  <si>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</si>
  <si>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</si>
  <si>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</si>
  <si>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</si>
  <si>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</si>
  <si>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</si>
  <si>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</si>
  <si>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</si>
  <si>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</si>
  <si>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</si>
  <si>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</si>
  <si>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</si>
  <si>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</si>
  <si>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</si>
  <si>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</si>
  <si>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</si>
  <si>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</si>
  <si>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</si>
  <si>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</si>
  <si>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</si>
  <si>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</si>
  <si>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</si>
  <si>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</si>
  <si>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</si>
  <si>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</si>
  <si>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</si>
  <si>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</si>
  <si>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</si>
  <si>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</si>
  <si>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</si>
  <si>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</si>
  <si>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</si>
  <si>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</si>
  <si>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</si>
  <si>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</si>
  <si>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</si>
  <si>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</si>
  <si>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</si>
  <si>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</si>
  <si>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</si>
  <si>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</si>
  <si>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</si>
  <si>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</si>
  <si>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</si>
  <si>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</si>
  <si>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</si>
  <si>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</si>
  <si>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</si>
  <si>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</si>
  <si>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</si>
  <si>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</si>
  <si>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</si>
  <si>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</si>
  <si>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</si>
  <si>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</si>
  <si>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</si>
  <si>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</si>
  <si>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</si>
  <si>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</si>
  <si>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</si>
  <si>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</si>
  <si>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</si>
  <si>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</si>
  <si>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</si>
  <si>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</si>
  <si>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</si>
  <si>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</si>
  <si>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</si>
  <si>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</si>
  <si>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</si>
  <si>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</si>
  <si>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</si>
  <si>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</si>
  <si>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</si>
  <si>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</si>
  <si>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</si>
  <si>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</si>
  <si>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</si>
  <si>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</si>
  <si>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</si>
  <si>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</si>
  <si>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</si>
  <si>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</si>
  <si>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</si>
  <si>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</si>
  <si>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</si>
  <si>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</si>
  <si>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</si>
  <si>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</si>
  <si>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</si>
  <si>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</si>
  <si>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</si>
  <si>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</si>
  <si>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</si>
  <si>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</si>
  <si>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</si>
  <si>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</si>
  <si>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</si>
  <si>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</si>
  <si>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</si>
  <si>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</si>
  <si>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</si>
  <si>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</si>
  <si>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</si>
  <si>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</si>
  <si>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</si>
  <si>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</si>
  <si>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</si>
  <si>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</si>
  <si>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</si>
  <si>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</si>
  <si>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</si>
  <si>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</si>
  <si>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</si>
  <si>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</si>
  <si>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</si>
  <si>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</si>
  <si>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</si>
  <si>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</si>
  <si>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</si>
  <si>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</si>
  <si>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</si>
  <si>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</si>
  <si>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</si>
  <si>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</si>
  <si>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</si>
  <si>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</si>
  <si>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</si>
  <si>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</si>
  <si>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</si>
  <si>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</si>
  <si>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</si>
  <si>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</si>
  <si>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</si>
  <si>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</si>
  <si>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</si>
  <si>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</si>
  <si>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</si>
  <si>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</si>
  <si>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</si>
  <si>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</si>
  <si>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</si>
  <si>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</si>
  <si>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</si>
  <si>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</si>
  <si>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</si>
  <si>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</si>
  <si>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</si>
  <si>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</si>
  <si>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</si>
  <si>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</si>
  <si>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</si>
  <si>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</si>
  <si>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</si>
  <si>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</si>
  <si>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</si>
  <si>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</si>
  <si>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</si>
  <si>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</si>
  <si>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</si>
  <si>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</si>
  <si>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</si>
  <si>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</si>
  <si>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</si>
  <si>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</si>
  <si>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</si>
  <si>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</si>
  <si>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</si>
  <si>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</si>
  <si>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</si>
  <si>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</si>
  <si>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</si>
  <si>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</si>
  <si>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</si>
  <si>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</si>
  <si>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</si>
  <si>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</si>
  <si>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</si>
  <si>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</si>
  <si>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</si>
  <si>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</si>
  <si>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</si>
  <si>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</si>
  <si>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</si>
  <si>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</si>
  <si>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</si>
  <si>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</si>
  <si>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</si>
  <si>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</si>
  <si>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</si>
  <si>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</si>
  <si>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</si>
  <si>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</si>
  <si>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</si>
  <si>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</si>
  <si>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</si>
  <si>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</si>
  <si>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</si>
  <si>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</si>
  <si>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</si>
  <si>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</si>
  <si>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</si>
  <si>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</si>
  <si>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</si>
  <si>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</si>
  <si>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</si>
  <si>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</si>
  <si>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</si>
  <si>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</si>
  <si>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</si>
  <si>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</si>
  <si>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</si>
  <si>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</si>
  <si>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</si>
  <si>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</si>
  <si>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</si>
  <si>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</si>
  <si>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</si>
  <si>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</si>
  <si>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</si>
  <si>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</si>
  <si>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</si>
  <si>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</si>
  <si>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</si>
  <si>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</si>
  <si>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</si>
  <si>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</si>
  <si>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</si>
  <si>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</si>
  <si>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</si>
  <si>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</si>
  <si>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</si>
  <si>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</si>
  <si>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</si>
  <si>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</si>
  <si>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</si>
  <si>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</si>
  <si>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</si>
  <si>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</si>
  <si>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</si>
  <si>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</si>
  <si>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</si>
  <si>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</si>
  <si>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</si>
  <si>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</si>
  <si>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</si>
  <si>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</si>
  <si>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</si>
  <si>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</si>
  <si>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</si>
  <si>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</si>
  <si>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</si>
  <si>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</si>
  <si>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</si>
  <si>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</si>
  <si>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</si>
  <si>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</si>
  <si>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</si>
  <si>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</si>
  <si>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</si>
  <si>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</si>
  <si>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</si>
  <si>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</si>
  <si>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</si>
  <si>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</si>
  <si>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</si>
  <si>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</si>
  <si>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</si>
  <si>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</si>
  <si>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</si>
  <si>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</si>
  <si>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</si>
  <si>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</si>
  <si>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</si>
  <si>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</si>
  <si>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</si>
  <si>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</si>
  <si>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</si>
  <si>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</si>
  <si>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</si>
  <si>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</si>
  <si>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</si>
  <si>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</si>
  <si>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</si>
  <si>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</si>
  <si>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</si>
  <si>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</si>
  <si>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</si>
  <si>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</si>
  <si>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</si>
  <si>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</si>
  <si>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</si>
  <si>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</si>
  <si>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</si>
  <si>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</si>
  <si>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</si>
  <si>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</si>
  <si>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</si>
  <si>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</si>
  <si>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</si>
  <si>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</si>
  <si>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</si>
  <si>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</si>
  <si>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</si>
  <si>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</si>
  <si>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</si>
  <si>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</si>
  <si>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</si>
  <si>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</si>
  <si>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</si>
  <si>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</si>
  <si>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</si>
  <si>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</si>
  <si>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</si>
  <si>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</si>
  <si>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</si>
  <si>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</si>
  <si>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</si>
  <si>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</si>
  <si>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</si>
  <si>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</si>
  <si>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</si>
  <si>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</si>
  <si>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</si>
  <si>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</si>
  <si>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</si>
  <si>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</si>
  <si>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</si>
  <si>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</si>
  <si>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</si>
  <si>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</si>
  <si>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</si>
  <si>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</si>
  <si>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</si>
  <si>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</si>
  <si>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</si>
  <si>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</si>
  <si>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</si>
  <si>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</si>
  <si>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</si>
  <si>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</si>
  <si>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</si>
  <si>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</si>
  <si>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</si>
  <si>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</si>
  <si>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</si>
  <si>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</si>
  <si>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</si>
  <si>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</si>
  <si>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</si>
  <si>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</si>
  <si>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</si>
  <si>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</si>
  <si>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</si>
  <si>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</si>
  <si>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</si>
  <si>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</si>
  <si>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</si>
  <si>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</si>
  <si>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</si>
  <si>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</si>
  <si>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</si>
  <si>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</si>
  <si>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</si>
  <si>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</si>
  <si>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</si>
  <si>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</si>
  <si>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</si>
  <si>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</si>
  <si>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</si>
  <si>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</si>
  <si>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</si>
  <si>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</si>
  <si>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</si>
  <si>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</si>
  <si>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</si>
  <si>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</si>
  <si>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</si>
  <si>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</si>
  <si>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</si>
  <si>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</si>
  <si>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</si>
  <si>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</si>
  <si>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</si>
  <si>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</si>
  <si>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</si>
  <si>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</si>
  <si>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</si>
  <si>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</si>
  <si>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</si>
  <si>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</si>
  <si>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</si>
  <si>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</si>
  <si>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</si>
  <si>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</si>
  <si>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</si>
  <si>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</si>
  <si>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</si>
  <si>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</si>
  <si>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</si>
  <si>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</si>
  <si>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</si>
  <si>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</si>
  <si>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</si>
  <si>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</si>
  <si>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</si>
  <si>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</si>
  <si>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</si>
  <si>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</si>
  <si>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</si>
  <si>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</si>
  <si>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</si>
  <si>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</si>
  <si>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</si>
  <si>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</si>
  <si>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</si>
  <si>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</si>
  <si>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</si>
  <si>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</si>
  <si>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</si>
  <si>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</si>
  <si>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</si>
  <si>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</si>
  <si>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</si>
  <si>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</si>
  <si>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</si>
  <si>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</si>
  <si>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</si>
  <si>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</si>
  <si>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</si>
  <si>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</si>
  <si>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</si>
  <si>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</si>
  <si>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</si>
  <si>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</si>
  <si>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</si>
  <si>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</si>
  <si>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</si>
  <si>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</si>
  <si>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</si>
  <si>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</si>
  <si>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</si>
  <si>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</si>
  <si>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</si>
  <si>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</si>
  <si>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</si>
  <si>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</si>
  <si>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</si>
  <si>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</si>
  <si>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</si>
  <si>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</si>
  <si>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</si>
  <si>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</si>
  <si>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</si>
  <si>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</si>
  <si>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</si>
  <si>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</si>
  <si>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</si>
  <si>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</si>
  <si>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</si>
  <si>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</si>
  <si>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</si>
  <si>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</si>
  <si>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</si>
  <si>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</si>
  <si>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</si>
  <si>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</si>
  <si>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</si>
  <si>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</si>
  <si>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</si>
  <si>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</si>
  <si>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</si>
  <si>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</si>
  <si>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</si>
  <si>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</si>
  <si>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</si>
  <si>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</si>
  <si>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</si>
  <si>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</si>
  <si>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</si>
  <si>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</si>
  <si>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</si>
  <si>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</si>
  <si>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</si>
  <si>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</si>
  <si>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</si>
  <si>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</si>
  <si>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</si>
  <si>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</si>
  <si>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</si>
  <si>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</si>
  <si>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</si>
  <si>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</si>
  <si>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</si>
  <si>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</si>
  <si>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</si>
  <si>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</si>
  <si>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</si>
  <si>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</si>
  <si>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</si>
  <si>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</si>
  <si>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</si>
  <si>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</si>
  <si>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</si>
  <si>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</si>
  <si>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</si>
  <si>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</si>
  <si>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</si>
  <si>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</si>
  <si>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</si>
  <si>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</si>
  <si>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</si>
  <si>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</si>
  <si>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</si>
  <si>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</si>
  <si>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</si>
  <si>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</si>
  <si>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</si>
  <si>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</si>
  <si>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</si>
  <si>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</si>
  <si>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</si>
  <si>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</si>
  <si>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</si>
  <si>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</si>
  <si>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</si>
  <si>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</si>
  <si>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</si>
  <si>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</si>
  <si>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</si>
  <si>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</si>
  <si>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</si>
  <si>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</si>
  <si>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</si>
  <si>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</si>
  <si>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</si>
  <si>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</si>
  <si>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</si>
  <si>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</si>
  <si>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</si>
  <si>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</si>
  <si>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</si>
  <si>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</si>
  <si>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</si>
  <si>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</si>
  <si>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</si>
  <si>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</si>
  <si>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</si>
  <si>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</si>
  <si>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</si>
  <si>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</si>
  <si>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</si>
  <si>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</si>
  <si>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</si>
  <si>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</si>
  <si>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</si>
  <si>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</si>
  <si>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</si>
  <si>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</si>
  <si>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</si>
  <si>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</si>
  <si>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</si>
  <si>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</si>
  <si>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</si>
  <si>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</si>
  <si>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</si>
  <si>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</si>
  <si>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</si>
  <si>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</si>
  <si>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</si>
  <si>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</si>
  <si>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</si>
  <si>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</si>
  <si>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</si>
  <si>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</si>
  <si>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</si>
  <si>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</si>
  <si>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</si>
  <si>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</si>
  <si>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</si>
  <si>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</si>
  <si>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</si>
  <si>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</si>
  <si>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</si>
  <si>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</si>
  <si>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</si>
  <si>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</si>
  <si>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</si>
  <si>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</si>
  <si>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</si>
  <si>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</si>
  <si>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</si>
  <si>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</si>
  <si>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</si>
  <si>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</si>
  <si>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</si>
  <si>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</si>
  <si>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</si>
  <si>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</si>
  <si>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</si>
  <si>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</si>
  <si>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</si>
  <si>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</si>
  <si>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</si>
  <si>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</si>
  <si>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</si>
  <si>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</si>
  <si>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</si>
  <si>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</si>
  <si>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</si>
  <si>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</si>
  <si>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</si>
  <si>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</si>
  <si>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</si>
  <si>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</si>
  <si>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</si>
  <si>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</si>
  <si>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</si>
  <si>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</si>
  <si>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</si>
  <si>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</si>
  <si>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</si>
  <si>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</si>
  <si>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</si>
  <si>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</si>
  <si>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</si>
  <si>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</si>
  <si>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</si>
  <si>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</si>
  <si>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</si>
  <si>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</si>
  <si>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</si>
  <si>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</si>
  <si>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</si>
  <si>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</si>
  <si>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</si>
  <si>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</si>
  <si>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</si>
  <si>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</si>
  <si>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</si>
  <si>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</si>
  <si>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</si>
  <si>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</si>
  <si>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</si>
  <si>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</si>
  <si>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</si>
  <si>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</si>
  <si>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</si>
  <si>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</si>
  <si>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</si>
  <si>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</si>
  <si>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</si>
  <si>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</si>
  <si>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</si>
  <si>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</si>
  <si>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</si>
  <si>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</si>
  <si>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</si>
  <si>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</si>
  <si>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</si>
  <si>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</si>
  <si>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</si>
  <si>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</si>
  <si>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</si>
  <si>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</si>
  <si>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</si>
  <si>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</si>
  <si>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</si>
  <si>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</si>
  <si>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</si>
  <si>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</si>
  <si>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</si>
  <si>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</si>
  <si>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</si>
  <si>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</si>
  <si>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</si>
  <si>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</si>
  <si>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</si>
  <si>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</si>
  <si>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</si>
  <si>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</si>
  <si>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</si>
  <si>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</si>
  <si>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</si>
  <si>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</si>
  <si>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</si>
  <si>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</si>
  <si>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</si>
  <si>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</si>
  <si>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</si>
  <si>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</si>
  <si>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</si>
  <si>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</si>
  <si>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</si>
  <si>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</si>
  <si>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</si>
  <si>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</si>
  <si>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</si>
  <si>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</si>
  <si>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</si>
  <si>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</si>
  <si>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</si>
  <si>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</si>
  <si>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</si>
  <si>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</si>
  <si>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</si>
  <si>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</si>
  <si>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</si>
  <si>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</si>
  <si>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</si>
  <si>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</si>
  <si>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</si>
  <si>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</si>
  <si>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</si>
  <si>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</si>
  <si>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</si>
  <si>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</si>
  <si>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</si>
  <si>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</si>
  <si>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</si>
  <si>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</si>
  <si>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</si>
  <si>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</si>
  <si>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</si>
  <si>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</si>
  <si>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</si>
  <si>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</si>
  <si>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</si>
  <si>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</si>
  <si>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</si>
  <si>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</si>
  <si>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</si>
  <si>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</si>
  <si>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</si>
  <si>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</si>
  <si>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</si>
  <si>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</si>
  <si>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</si>
  <si>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</si>
  <si>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</si>
  <si>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</si>
  <si>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</si>
  <si>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</si>
  <si>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</si>
  <si>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</si>
  <si>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</si>
  <si>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</si>
  <si>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</si>
  <si>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</si>
  <si>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</si>
  <si>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</si>
  <si>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</si>
  <si>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</si>
  <si>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</si>
  <si>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</si>
  <si>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</si>
  <si>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</si>
  <si>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</si>
  <si>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</si>
  <si>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</si>
  <si>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</si>
  <si>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</si>
  <si>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</si>
  <si>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</si>
  <si>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</si>
  <si>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</si>
  <si>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</si>
  <si>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</si>
  <si>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</si>
  <si>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</si>
  <si>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</si>
  <si>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</si>
  <si>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</si>
  <si>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</si>
  <si>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</si>
  <si>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</si>
  <si>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</si>
  <si>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</si>
  <si>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</si>
  <si>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</si>
  <si>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</si>
  <si>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</si>
  <si>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</si>
  <si>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</si>
  <si>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</si>
  <si>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</si>
  <si>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</si>
  <si>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</si>
  <si>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</si>
  <si>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</si>
  <si>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</si>
  <si>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</si>
  <si>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</si>
  <si>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</si>
  <si>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</si>
  <si>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</si>
  <si>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</si>
  <si>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</si>
  <si>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</si>
  <si>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</si>
  <si>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</si>
  <si>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</si>
  <si>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</si>
  <si>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</si>
  <si>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</si>
  <si>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</si>
  <si>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</si>
  <si>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</si>
  <si>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</si>
  <si>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</si>
  <si>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</si>
  <si>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</si>
  <si>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</si>
  <si>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</si>
  <si>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</si>
  <si>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</si>
  <si>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</si>
  <si>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</si>
  <si>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</si>
  <si>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</si>
  <si>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</si>
  <si>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</si>
  <si>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</si>
  <si>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</si>
  <si>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</si>
  <si>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</si>
  <si>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</si>
  <si>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</si>
  <si>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</si>
  <si>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</si>
  <si>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</si>
  <si>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</si>
  <si>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</si>
  <si>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</si>
  <si>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</si>
  <si>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</si>
  <si>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</si>
  <si>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</si>
  <si>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</si>
  <si>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</si>
  <si>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</si>
  <si>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</si>
  <si>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</si>
  <si>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</si>
  <si>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</si>
  <si>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</si>
  <si>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</si>
  <si>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</si>
  <si>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</si>
  <si>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</si>
  <si>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</si>
  <si>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</si>
  <si>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</si>
  <si>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</si>
  <si>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</si>
  <si>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</si>
  <si>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</si>
  <si>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</si>
  <si>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</si>
  <si>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</si>
  <si>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</si>
  <si>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</si>
  <si>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</si>
  <si>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</si>
  <si>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</si>
  <si>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</si>
  <si>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</si>
  <si>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</si>
  <si>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</si>
  <si>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</si>
  <si>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</si>
  <si>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</si>
  <si>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</si>
  <si>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</si>
  <si>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</si>
  <si>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</si>
  <si>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</si>
  <si>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</si>
  <si>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</si>
  <si>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</si>
  <si>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</si>
  <si>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</si>
  <si>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</si>
  <si>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</si>
  <si>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</si>
  <si>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</si>
  <si>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</si>
  <si>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</si>
  <si>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</si>
  <si>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</si>
  <si>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</si>
  <si>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</si>
  <si>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</si>
  <si>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</si>
  <si>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</si>
  <si>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</si>
  <si>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</si>
  <si>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</si>
  <si>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</si>
  <si>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</si>
  <si>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</si>
  <si>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</si>
  <si>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</si>
  <si>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</si>
  <si>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</si>
  <si>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</si>
  <si>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</si>
  <si>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</si>
  <si>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</si>
  <si>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</si>
  <si>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</si>
  <si>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</si>
  <si>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</si>
  <si>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</si>
  <si>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</si>
  <si>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</si>
  <si>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</si>
  <si>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</si>
  <si>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</si>
  <si>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</si>
  <si>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</si>
  <si>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</si>
  <si>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</si>
  <si>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</si>
  <si>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</si>
  <si>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</si>
  <si>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</si>
  <si>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</si>
  <si>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</si>
  <si>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</si>
  <si>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</si>
  <si>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</si>
  <si>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</si>
  <si>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</si>
  <si>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</si>
  <si>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</si>
  <si>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</si>
  <si>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</si>
  <si>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</si>
  <si>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</si>
  <si>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</si>
  <si>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</si>
  <si>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</si>
  <si>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</si>
  <si>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</si>
  <si>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</si>
  <si>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</si>
  <si>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</si>
  <si>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</si>
  <si>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</si>
  <si>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</si>
  <si>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</si>
  <si>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</si>
  <si>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</si>
  <si>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</si>
  <si>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</si>
  <si>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</si>
  <si>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</si>
  <si>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</si>
  <si>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</si>
  <si>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</si>
  <si>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</si>
  <si>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</si>
  <si>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</si>
  <si>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</si>
  <si>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</si>
  <si>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</si>
  <si>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</si>
  <si>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</si>
  <si>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</si>
  <si>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</si>
  <si>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</si>
  <si>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</si>
  <si>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</si>
  <si>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</si>
  <si>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</si>
  <si>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</si>
  <si>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</si>
  <si>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</si>
  <si>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</si>
  <si>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</si>
  <si>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</si>
  <si>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</si>
  <si>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</si>
  <si>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</si>
  <si>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</si>
  <si>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</si>
  <si>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</si>
  <si>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</si>
  <si>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</si>
  <si>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</si>
  <si>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</si>
  <si>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</si>
  <si>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</si>
  <si>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</si>
  <si>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</si>
  <si>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</si>
  <si>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</si>
  <si>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</si>
  <si>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</si>
  <si>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</si>
  <si>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</si>
  <si>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</si>
  <si>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</si>
  <si>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</si>
  <si>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</si>
  <si>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</si>
  <si>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</si>
  <si>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</si>
  <si>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</si>
  <si>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</si>
  <si>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</si>
  <si>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</si>
  <si>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</si>
  <si>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</si>
  <si>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</si>
  <si>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</si>
  <si>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</si>
  <si>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</si>
  <si>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</si>
  <si>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</si>
  <si>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</si>
  <si>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</si>
  <si>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</si>
  <si>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</si>
  <si>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</si>
  <si>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</si>
  <si>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</si>
  <si>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</si>
  <si>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</si>
  <si>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</si>
  <si>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</si>
  <si>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</si>
  <si>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</si>
  <si>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</si>
  <si>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</si>
  <si>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</si>
  <si>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</si>
  <si>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</si>
  <si>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</si>
  <si>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</si>
  <si>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</si>
  <si>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</si>
  <si>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</si>
  <si>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</si>
  <si>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</si>
  <si>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</si>
  <si>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</si>
  <si>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</si>
  <si>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</si>
  <si>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</si>
  <si>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</si>
  <si>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</si>
  <si>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</si>
  <si>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</si>
  <si>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</si>
  <si>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</si>
  <si>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</si>
  <si>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</si>
  <si>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</si>
  <si>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</si>
  <si>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</si>
  <si>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</si>
  <si>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</si>
  <si>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</si>
  <si>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</si>
  <si>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</si>
  <si>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</si>
  <si>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</si>
  <si>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</si>
  <si>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</si>
  <si>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</si>
  <si>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</si>
  <si>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</si>
  <si>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</si>
  <si>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</si>
  <si>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</si>
  <si>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</si>
  <si>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</si>
  <si>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</si>
  <si>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</si>
  <si>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</si>
  <si>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</si>
  <si>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</si>
  <si>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</si>
  <si>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</si>
  <si>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</si>
  <si>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</si>
  <si>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</si>
  <si>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</si>
  <si>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</si>
  <si>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</si>
  <si>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</si>
  <si>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</si>
  <si>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</si>
  <si>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</si>
  <si>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</si>
  <si>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</si>
  <si>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</si>
  <si>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</si>
  <si>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</si>
  <si>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</si>
  <si>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</si>
  <si>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</si>
  <si>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</si>
  <si>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</si>
  <si>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</si>
  <si>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</si>
  <si>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</si>
  <si>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</si>
  <si>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</si>
  <si>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</si>
  <si>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</si>
  <si>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</si>
  <si>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</si>
  <si>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</si>
  <si>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</si>
  <si>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</si>
  <si>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</si>
  <si>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</si>
  <si>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</si>
  <si>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</si>
  <si>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</si>
  <si>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</si>
  <si>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</si>
  <si>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</si>
  <si>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</si>
  <si>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</si>
  <si>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</si>
  <si>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</si>
  <si>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</si>
  <si>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</si>
  <si>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</si>
  <si>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</si>
  <si>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</si>
  <si>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</si>
  <si>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</si>
  <si>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</si>
  <si>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</si>
  <si>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</si>
  <si>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</si>
  <si>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</si>
  <si>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</si>
  <si>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</si>
  <si>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</si>
  <si>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</si>
  <si>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</si>
  <si>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</si>
  <si>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</si>
  <si>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</si>
  <si>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</si>
  <si>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</si>
  <si>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</si>
  <si>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</si>
  <si>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</si>
  <si>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</si>
  <si>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</si>
  <si>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</si>
  <si>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</si>
  <si>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</si>
  <si>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</si>
  <si>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</si>
  <si>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</si>
  <si>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</si>
  <si>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</si>
  <si>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</si>
  <si>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</si>
  <si>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</si>
  <si>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</si>
  <si>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</si>
  <si>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</si>
  <si>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</si>
  <si>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</si>
  <si>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</si>
  <si>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</si>
  <si>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</si>
  <si>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</si>
  <si>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</si>
  <si>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</si>
  <si>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</si>
  <si>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</si>
  <si>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</si>
  <si>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</si>
  <si>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</si>
  <si>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</si>
  <si>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</si>
  <si>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</si>
  <si>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</si>
  <si>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</si>
  <si>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</si>
  <si>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</si>
  <si>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</si>
  <si>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</si>
  <si>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</si>
  <si>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</si>
  <si>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</si>
  <si>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</si>
  <si>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</si>
  <si>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</si>
  <si>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</si>
  <si>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</si>
  <si>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</si>
  <si>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</si>
  <si>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</si>
  <si>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</si>
  <si>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</si>
  <si>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</si>
  <si>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</si>
  <si>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</si>
  <si>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</si>
  <si>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</si>
  <si>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</si>
  <si>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</si>
  <si>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</si>
  <si>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</si>
  <si>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</si>
  <si>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</si>
  <si>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</si>
  <si>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</si>
  <si>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</si>
  <si>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</si>
  <si>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</si>
  <si>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</si>
  <si>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</si>
  <si>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</si>
  <si>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</si>
  <si>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</si>
  <si>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</si>
  <si>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</si>
  <si>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</si>
  <si>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</si>
  <si>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</si>
  <si>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</si>
  <si>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</si>
  <si>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</si>
  <si>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</si>
  <si>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</si>
  <si>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</si>
  <si>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</si>
  <si>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</si>
  <si>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</si>
  <si>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</si>
  <si>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</si>
  <si>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</si>
  <si>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</si>
  <si>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</si>
  <si>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</si>
  <si>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</si>
  <si>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</si>
  <si>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</si>
  <si>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</si>
  <si>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</si>
  <si>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</si>
  <si>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</si>
  <si>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</si>
  <si>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</si>
  <si>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</si>
  <si>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</si>
  <si>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</si>
  <si>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</si>
  <si>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</si>
  <si>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</si>
  <si>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</si>
  <si>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</si>
  <si>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</si>
  <si>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</si>
  <si>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</si>
  <si>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</si>
  <si>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</si>
  <si>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</si>
  <si>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</si>
  <si>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</si>
  <si>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</si>
  <si>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</si>
  <si>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</si>
  <si>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</si>
  <si>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</si>
  <si>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</si>
  <si>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</si>
  <si>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</si>
  <si>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</si>
  <si>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</si>
  <si>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</si>
  <si>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</si>
  <si>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</si>
  <si>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</si>
  <si>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</si>
  <si>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</si>
  <si>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</si>
  <si>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</si>
  <si>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</si>
  <si>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</si>
  <si>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</si>
  <si>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</si>
  <si>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</si>
  <si>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</si>
  <si>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</si>
  <si>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</si>
  <si>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</si>
  <si>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</si>
  <si>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</si>
  <si>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</si>
  <si>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</si>
  <si>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</si>
  <si>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</si>
  <si>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</si>
  <si>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</si>
  <si>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</si>
  <si>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</si>
  <si>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</si>
  <si>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</si>
  <si>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</si>
  <si>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</si>
  <si>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</si>
  <si>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</si>
  <si>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</si>
  <si>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</si>
  <si>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</si>
  <si>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</si>
  <si>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</si>
  <si>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</si>
  <si>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</si>
  <si>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</si>
  <si>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</si>
  <si>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</si>
  <si>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</si>
  <si>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</si>
  <si>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</si>
  <si>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</si>
  <si>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</si>
  <si>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</si>
  <si>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</si>
  <si>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</si>
  <si>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</si>
  <si>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</si>
  <si>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</si>
  <si>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</si>
  <si>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</si>
  <si>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</si>
  <si>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</si>
  <si>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</si>
  <si>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</si>
  <si>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</si>
  <si>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</si>
  <si>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</si>
  <si>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</si>
  <si>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</si>
  <si>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</si>
  <si>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</si>
  <si>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</si>
  <si>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</si>
  <si>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</si>
  <si>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</si>
  <si>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</si>
  <si>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</si>
  <si>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</si>
  <si>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</si>
  <si>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</si>
  <si>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</si>
  <si>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</si>
  <si>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</si>
  <si>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</si>
  <si>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</si>
  <si>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</si>
  <si>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</si>
  <si>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</si>
  <si>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</si>
  <si>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</si>
  <si>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</si>
  <si>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</si>
  <si>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</si>
  <si>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</si>
  <si>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</si>
  <si>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</si>
  <si>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</si>
  <si>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</si>
  <si>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</si>
  <si>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</si>
  <si>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</si>
  <si>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</si>
  <si>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</si>
  <si>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</si>
  <si>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</si>
  <si>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</si>
  <si>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</si>
  <si>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</si>
  <si>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</si>
  <si>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</si>
  <si>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</si>
  <si>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</si>
  <si>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</si>
  <si>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</si>
  <si>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</si>
  <si>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</si>
  <si>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</si>
  <si>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</si>
  <si>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</si>
  <si>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</si>
  <si>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</si>
  <si>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</si>
  <si>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</si>
  <si>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</si>
  <si>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</si>
  <si>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</si>
  <si>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</si>
  <si>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</si>
  <si>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</si>
  <si>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</si>
  <si>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</si>
  <si>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</si>
  <si>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</si>
  <si>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</si>
  <si>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</si>
  <si>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</si>
  <si>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</si>
  <si>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</si>
  <si>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</si>
  <si>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</si>
  <si>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</si>
  <si>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</si>
  <si>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</si>
  <si>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</si>
  <si>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</si>
  <si>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</si>
  <si>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</si>
  <si>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</si>
  <si>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</si>
  <si>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</si>
  <si>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</si>
  <si>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</si>
  <si>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</si>
  <si>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</si>
  <si>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</si>
  <si>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</si>
  <si>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</si>
  <si>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</si>
  <si>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</si>
  <si>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</si>
  <si>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</si>
  <si>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</si>
  <si>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</si>
  <si>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</si>
  <si>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</si>
  <si>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</si>
  <si>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</si>
  <si>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</si>
  <si>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</si>
  <si>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</si>
  <si>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</si>
  <si>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</si>
  <si>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</si>
  <si>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</si>
  <si>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</si>
  <si>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</si>
  <si>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</si>
  <si>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</si>
  <si>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</si>
  <si>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</si>
  <si>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</si>
  <si>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</si>
  <si>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</si>
  <si>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</si>
  <si>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</si>
  <si>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</si>
  <si>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</si>
  <si>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</si>
  <si>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</si>
  <si>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</si>
  <si>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</si>
  <si>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</si>
  <si>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</si>
  <si>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</si>
  <si>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</si>
  <si>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</si>
  <si>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</si>
  <si>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</si>
  <si>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</si>
  <si>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</si>
  <si>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</si>
  <si>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</si>
  <si>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</si>
  <si>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</si>
  <si>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</si>
  <si>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</si>
  <si>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</si>
  <si>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</si>
  <si>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</si>
  <si>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</si>
  <si>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</si>
  <si>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</si>
  <si>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</si>
  <si>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</si>
  <si>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</si>
  <si>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</si>
  <si>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</si>
  <si>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</si>
  <si>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</si>
  <si>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</si>
  <si>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</si>
  <si>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</si>
  <si>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</si>
  <si>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</si>
  <si>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</si>
  <si>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</si>
  <si>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</si>
  <si>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</si>
  <si>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</si>
  <si>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</si>
  <si>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</si>
  <si>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</si>
  <si>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</si>
  <si>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</si>
  <si>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</si>
  <si>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</si>
  <si>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</si>
  <si>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</si>
  <si>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</si>
  <si>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</si>
  <si>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</si>
  <si>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</si>
  <si>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</si>
  <si>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</si>
  <si>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</si>
  <si>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</si>
  <si>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</si>
  <si>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</si>
  <si>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</si>
  <si>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</si>
  <si>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</si>
  <si>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</si>
  <si>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</si>
  <si>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</si>
  <si>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</si>
  <si>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</si>
  <si>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</si>
  <si>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</si>
  <si>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</si>
  <si>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</si>
  <si>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</si>
  <si>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</si>
  <si>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</si>
  <si>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</si>
  <si>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</si>
  <si>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</si>
  <si>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</si>
  <si>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</si>
  <si>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</si>
  <si>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</si>
  <si>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</si>
  <si>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</si>
  <si>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</si>
  <si>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</si>
  <si>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</si>
  <si>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</si>
  <si>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</si>
  <si>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</si>
  <si>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</si>
  <si>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</si>
  <si>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</si>
  <si>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</si>
  <si>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</si>
  <si>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</si>
  <si>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</si>
  <si>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</si>
  <si>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</si>
  <si>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</si>
  <si>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</si>
  <si>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</si>
  <si>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</si>
  <si>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</si>
  <si>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</si>
  <si>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</si>
  <si>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</si>
  <si>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</si>
  <si>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</si>
  <si>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</si>
  <si>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</si>
  <si>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</si>
  <si>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</si>
  <si>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</si>
  <si>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</si>
  <si>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</si>
  <si>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</si>
  <si>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</si>
  <si>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</si>
  <si>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</si>
  <si>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</si>
  <si>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</si>
  <si>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</si>
  <si>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</si>
  <si>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</si>
  <si>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</si>
  <si>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</si>
  <si>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</si>
  <si>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</si>
  <si>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</si>
  <si>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</si>
  <si>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</si>
  <si>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</si>
  <si>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</si>
  <si>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</si>
  <si>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</si>
  <si>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</si>
  <si>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</si>
  <si>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</si>
  <si>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</si>
  <si>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</si>
  <si>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</si>
  <si>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</si>
  <si>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</si>
  <si>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</si>
  <si>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</si>
  <si>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</si>
  <si>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</si>
  <si>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</si>
  <si>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</si>
  <si>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</si>
  <si>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</si>
  <si>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</si>
  <si>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</si>
  <si>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</si>
  <si>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</si>
  <si>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</si>
  <si>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</si>
  <si>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</si>
  <si>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</si>
  <si>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</si>
  <si>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</si>
  <si>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</si>
  <si>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</si>
  <si>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</si>
  <si>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</si>
  <si>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</si>
  <si>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</si>
  <si>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</si>
  <si>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</si>
  <si>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</si>
  <si>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</si>
  <si>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</si>
  <si>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</si>
  <si>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</si>
  <si>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</si>
  <si>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</si>
  <si>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</si>
  <si>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</si>
  <si>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</si>
  <si>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</si>
  <si>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</si>
  <si>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</si>
  <si>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</si>
  <si>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</si>
  <si>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</si>
  <si>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</si>
  <si>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</si>
  <si>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</si>
  <si>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</si>
  <si>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</si>
  <si>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</si>
  <si>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</si>
  <si>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</si>
  <si>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</si>
  <si>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</si>
  <si>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</si>
  <si>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</si>
  <si>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</si>
  <si>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</si>
  <si>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</si>
  <si>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</si>
  <si>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</si>
  <si>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</si>
  <si>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</si>
  <si>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</si>
  <si>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</si>
  <si>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</si>
  <si>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</si>
  <si>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</si>
  <si>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</si>
  <si>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</si>
  <si>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</si>
  <si>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</si>
  <si>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</si>
  <si>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</si>
  <si>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</si>
  <si>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</si>
  <si>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</si>
  <si>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</si>
  <si>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</si>
  <si>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</si>
  <si>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</si>
  <si>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</si>
  <si>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</si>
  <si>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</si>
  <si>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</si>
  <si>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</si>
  <si>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</si>
  <si>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</si>
  <si>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</si>
  <si>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</si>
  <si>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</si>
  <si>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</si>
  <si>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</si>
  <si>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</si>
  <si>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</si>
  <si>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</si>
  <si>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</si>
  <si>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</si>
  <si>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</si>
  <si>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</si>
  <si>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</si>
  <si>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</si>
  <si>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</si>
  <si>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</si>
  <si>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</si>
  <si>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</si>
  <si>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</si>
  <si>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</si>
  <si>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</si>
  <si>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</si>
  <si>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</si>
  <si>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</si>
  <si>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</si>
  <si>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</si>
  <si>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</si>
  <si>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</si>
  <si>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</si>
  <si>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</si>
  <si>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</si>
  <si>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</si>
  <si>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</si>
  <si>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</si>
  <si>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</si>
  <si>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</si>
  <si>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</si>
  <si>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</si>
  <si>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</si>
  <si>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</si>
  <si>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</si>
  <si>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</si>
  <si>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</si>
  <si>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</si>
  <si>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</si>
  <si>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</si>
  <si>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</si>
  <si>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</si>
  <si>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</si>
  <si>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</si>
  <si>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</si>
  <si>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</si>
  <si>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</si>
  <si>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</si>
  <si>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</si>
  <si>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</si>
  <si>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</si>
  <si>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</si>
  <si>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</si>
  <si>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</si>
  <si>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</si>
  <si>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</si>
  <si>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</si>
  <si>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</si>
  <si>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</si>
  <si>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</si>
  <si>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</si>
  <si>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</si>
  <si>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</si>
  <si>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</si>
  <si>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</si>
  <si>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</si>
  <si>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</si>
  <si>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</si>
  <si>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</si>
  <si>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</si>
  <si>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</si>
  <si>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</si>
  <si>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</si>
  <si>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</si>
  <si>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</si>
  <si>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</si>
  <si>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</si>
  <si>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</si>
  <si>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</si>
  <si>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</si>
  <si>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</si>
  <si>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</si>
  <si>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</si>
  <si>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</si>
  <si>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</si>
  <si>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</si>
  <si>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</si>
  <si>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</si>
  <si>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</si>
  <si>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</si>
  <si>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</si>
  <si>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</si>
  <si>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</si>
  <si>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</si>
  <si>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</si>
  <si>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</si>
  <si>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</si>
  <si>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</si>
  <si>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</si>
  <si>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</si>
  <si>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</si>
  <si>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</si>
  <si>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</si>
  <si>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</si>
  <si>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</si>
  <si>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</si>
  <si>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</si>
  <si>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</si>
  <si>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</si>
  <si>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</si>
  <si>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</si>
  <si>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</si>
  <si>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</si>
  <si>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</si>
  <si>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</si>
  <si>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</si>
  <si>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</si>
  <si>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</si>
  <si>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</si>
  <si>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</si>
  <si>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</si>
  <si>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</si>
  <si>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</si>
  <si>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</si>
  <si>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</si>
  <si>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</si>
  <si>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</si>
  <si>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</si>
  <si>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</si>
  <si>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</si>
  <si>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</si>
  <si>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</si>
  <si>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</si>
  <si>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</si>
  <si>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</si>
  <si>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</si>
  <si>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</si>
  <si>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</si>
  <si>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</si>
  <si>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</si>
  <si>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</si>
  <si>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</si>
  <si>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</si>
  <si>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</si>
  <si>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</si>
  <si>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</si>
  <si>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</si>
  <si>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</si>
  <si>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</si>
  <si>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</si>
  <si>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</si>
  <si>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</si>
  <si>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</si>
  <si>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</si>
  <si>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</si>
  <si>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</si>
  <si>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</si>
  <si>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</si>
  <si>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</si>
  <si>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</si>
  <si>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</si>
  <si>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</si>
  <si>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</si>
  <si>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</si>
  <si>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</si>
  <si>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</si>
  <si>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</si>
  <si>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</si>
  <si>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</si>
  <si>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</si>
  <si>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</si>
  <si>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</si>
  <si>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</si>
  <si>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</si>
  <si>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</si>
  <si>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</si>
  <si>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</si>
  <si>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</si>
  <si>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</si>
  <si>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</si>
  <si>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</si>
  <si>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</si>
  <si>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</si>
  <si>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</si>
  <si>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</si>
  <si>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</si>
  <si>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</si>
  <si>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</si>
  <si>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</si>
  <si>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</si>
  <si>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</si>
  <si>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</si>
  <si>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</si>
  <si>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</si>
  <si>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</si>
  <si>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</si>
  <si>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</si>
  <si>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</si>
  <si>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</si>
  <si>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</si>
  <si>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</si>
  <si>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</si>
  <si>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</si>
  <si>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</si>
  <si>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</si>
  <si>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</si>
  <si>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</si>
  <si>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</si>
  <si>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</si>
  <si>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</si>
  <si>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</si>
  <si>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</si>
  <si>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</si>
  <si>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</si>
  <si>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</si>
  <si>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</si>
  <si>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</si>
  <si>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</si>
  <si>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</si>
  <si>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</si>
  <si>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</si>
  <si>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</si>
  <si>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</si>
  <si>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</si>
  <si>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</si>
  <si>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</si>
  <si>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</si>
  <si>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</si>
  <si>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</si>
  <si>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</si>
  <si>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</si>
  <si>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</si>
  <si>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</si>
  <si>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</si>
  <si>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</si>
  <si>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</si>
  <si>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</si>
  <si>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</si>
  <si>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</si>
  <si>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</si>
  <si>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</si>
  <si>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</si>
  <si>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</si>
  <si>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</si>
  <si>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</si>
  <si>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</si>
  <si>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</si>
  <si>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</si>
  <si>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</si>
  <si>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</si>
  <si>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</si>
  <si>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</si>
  <si>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</si>
  <si>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</si>
  <si>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</si>
  <si>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</si>
  <si>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</si>
  <si>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</si>
  <si>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</si>
  <si>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</si>
  <si>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</si>
  <si>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</si>
  <si>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</si>
  <si>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</si>
  <si>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</si>
  <si>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</si>
  <si>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</si>
  <si>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</si>
  <si>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</si>
  <si>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</si>
  <si>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</si>
  <si>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</si>
  <si>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</si>
  <si>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</si>
  <si>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</si>
  <si>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</si>
  <si>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</si>
  <si>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</si>
  <si>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</si>
  <si>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</si>
  <si>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</si>
  <si>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</si>
  <si>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</si>
  <si>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</si>
  <si>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</si>
  <si>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</si>
  <si>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</si>
  <si>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</si>
  <si>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</si>
  <si>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</si>
  <si>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</si>
  <si>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</si>
  <si>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</si>
  <si>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</si>
  <si>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</si>
  <si>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</si>
  <si>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</si>
  <si>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</si>
  <si>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</si>
  <si>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</si>
  <si>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</si>
  <si>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</si>
  <si>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</si>
  <si>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</si>
  <si>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</si>
  <si>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</si>
  <si>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</si>
  <si>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</si>
  <si>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</si>
  <si>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</si>
  <si>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</si>
  <si>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</si>
  <si>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</si>
  <si>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</si>
  <si>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</si>
  <si>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</si>
  <si>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</si>
  <si>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</si>
  <si>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</si>
  <si>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</si>
  <si>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</si>
  <si>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</si>
  <si>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</si>
  <si>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</si>
  <si>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</si>
  <si>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</si>
  <si>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</si>
  <si>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</si>
  <si>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</si>
  <si>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</si>
  <si>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</si>
  <si>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</si>
  <si>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</si>
  <si>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</si>
  <si>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</si>
  <si>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</si>
  <si>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</si>
  <si>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</si>
  <si>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</si>
  <si>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</si>
  <si>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</si>
  <si>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</si>
  <si>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</si>
  <si>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</si>
  <si>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</si>
  <si>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</si>
  <si>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</si>
  <si>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</si>
  <si>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</si>
  <si>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</si>
  <si>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</si>
  <si>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</si>
  <si>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</si>
  <si>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</si>
  <si>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</si>
  <si>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</si>
  <si>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</si>
  <si>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</si>
  <si>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</si>
  <si>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</si>
  <si>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</si>
  <si>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</si>
  <si>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</si>
  <si>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</si>
  <si>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</si>
  <si>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</si>
  <si>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</si>
  <si>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</si>
  <si>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</si>
  <si>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</si>
  <si>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</si>
  <si>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</si>
  <si>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</si>
  <si>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</si>
  <si>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</si>
  <si>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</si>
  <si>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</si>
  <si>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</si>
  <si>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</si>
  <si>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</si>
  <si>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</si>
  <si>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</si>
  <si>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</si>
  <si>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</si>
  <si>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</si>
  <si>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</si>
  <si>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</si>
  <si>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</si>
  <si>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</si>
  <si>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</si>
  <si>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</si>
  <si>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</si>
  <si>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</si>
  <si>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</si>
  <si>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</si>
  <si>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</si>
  <si>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</si>
  <si>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</si>
  <si>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</si>
  <si>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</si>
  <si>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</si>
  <si>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</si>
  <si>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</si>
  <si>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</si>
  <si>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</si>
  <si>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</si>
  <si>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</si>
  <si>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</si>
  <si>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</si>
  <si>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</si>
  <si>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</si>
  <si>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</si>
  <si>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</si>
  <si>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</si>
  <si>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</si>
  <si>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</si>
  <si>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</si>
  <si>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</si>
  <si>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</si>
  <si>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</si>
  <si>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</si>
  <si>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</si>
  <si>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</si>
  <si>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</si>
  <si>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</si>
  <si>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</si>
  <si>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</si>
  <si>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</si>
  <si>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</si>
  <si>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</si>
  <si>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</si>
  <si>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</si>
  <si>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</si>
  <si>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</si>
  <si>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</si>
  <si>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</si>
  <si>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</si>
  <si>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</si>
  <si>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</si>
  <si>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</si>
  <si>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</si>
  <si>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</si>
  <si>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</si>
  <si>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</si>
  <si>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</si>
  <si>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</si>
  <si>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</si>
  <si>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</si>
  <si>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</si>
  <si>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</si>
  <si>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</si>
  <si>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</si>
  <si>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</si>
  <si>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</si>
  <si>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</si>
  <si>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</si>
  <si>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</si>
  <si>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</si>
  <si>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</si>
  <si>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</si>
  <si>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</si>
  <si>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</si>
  <si>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</si>
  <si>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</si>
  <si>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</si>
  <si>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</si>
  <si>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</si>
  <si>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</si>
  <si>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</si>
  <si>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</si>
  <si>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</si>
  <si>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</si>
  <si>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</si>
  <si>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</si>
  <si>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</si>
  <si>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</si>
  <si>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</si>
  <si>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</si>
  <si>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</si>
  <si>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</si>
  <si>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</si>
  <si>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</si>
  <si>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</si>
  <si>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</si>
  <si>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</si>
  <si>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</si>
  <si>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</si>
  <si>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</si>
  <si>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</si>
  <si>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</si>
  <si>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</si>
  <si>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</si>
  <si>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</si>
  <si>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</si>
  <si>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</si>
  <si>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</si>
  <si>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</si>
  <si>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</si>
  <si>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</si>
  <si>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</si>
  <si>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</si>
  <si>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</si>
  <si>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</si>
  <si>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</si>
  <si>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</si>
  <si>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</si>
  <si>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</si>
  <si>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</si>
  <si>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</si>
  <si>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</si>
  <si>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</si>
  <si>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</si>
  <si>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</si>
  <si>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</si>
  <si>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</si>
  <si>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</si>
  <si>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</si>
  <si>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</si>
  <si>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</si>
  <si>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</si>
  <si>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</si>
  <si>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</si>
  <si>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</si>
  <si>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</si>
  <si>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</si>
  <si>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</si>
  <si>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</si>
  <si>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</si>
  <si>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</si>
  <si>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</si>
  <si>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</si>
  <si>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</si>
  <si>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</si>
  <si>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</si>
  <si>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</si>
  <si>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</si>
  <si>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</si>
  <si>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</si>
  <si>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</si>
  <si>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</si>
  <si>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</si>
  <si>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</si>
  <si>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</si>
  <si>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</si>
  <si>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</si>
  <si>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</si>
  <si>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</si>
  <si>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</si>
  <si>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</si>
  <si>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</si>
  <si>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</si>
  <si>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</si>
  <si>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</si>
  <si>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</si>
  <si>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</si>
  <si>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</si>
  <si>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</si>
  <si>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</si>
  <si>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</si>
  <si>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</si>
  <si>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</si>
  <si>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</si>
  <si>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</si>
  <si>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</si>
  <si>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</si>
  <si>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</si>
  <si>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</si>
  <si>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</si>
  <si>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</si>
  <si>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</si>
  <si>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</si>
  <si>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</si>
  <si>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</si>
  <si>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</si>
  <si>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</si>
  <si>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</si>
  <si>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</si>
  <si>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</si>
  <si>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</si>
  <si>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</si>
  <si>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</si>
  <si>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</si>
  <si>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</si>
  <si>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</si>
  <si>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</si>
  <si>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</si>
  <si>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</si>
  <si>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</si>
  <si>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</si>
  <si>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</si>
  <si>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</si>
  <si>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</si>
  <si>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</si>
  <si>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</si>
  <si>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</si>
  <si>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</si>
  <si>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</si>
  <si>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</si>
  <si>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</si>
  <si>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</si>
  <si>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</si>
  <si>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</si>
  <si>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</si>
  <si>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</si>
  <si>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</si>
  <si>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</si>
  <si>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</si>
  <si>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</si>
  <si>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</si>
  <si>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</si>
  <si>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</si>
  <si>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</si>
  <si>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</si>
  <si>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</si>
  <si>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</si>
  <si>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</si>
  <si>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</si>
  <si>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</si>
  <si>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</si>
  <si>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</si>
  <si>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</si>
  <si>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</si>
  <si>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</si>
  <si>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</si>
  <si>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</si>
  <si>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</si>
  <si>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</si>
  <si>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</si>
  <si>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</si>
  <si>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</si>
  <si>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</si>
  <si>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</si>
  <si>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</si>
  <si>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</si>
  <si>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</si>
  <si>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</si>
  <si>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</si>
  <si>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</si>
  <si>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</si>
  <si>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</si>
  <si>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</si>
  <si>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</si>
  <si>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</si>
  <si>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</si>
  <si>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</si>
  <si>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</si>
  <si>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</si>
  <si>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</si>
  <si>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</si>
  <si>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</si>
  <si>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</si>
  <si>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</si>
  <si>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</si>
  <si>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</si>
  <si>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</si>
  <si>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</si>
  <si>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</si>
  <si>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</si>
  <si>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</si>
  <si>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</si>
  <si>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</si>
  <si>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</si>
  <si>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</si>
  <si>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</si>
  <si>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</si>
  <si>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</si>
  <si>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</si>
  <si>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</si>
  <si>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</si>
  <si>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</si>
  <si>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</si>
  <si>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</si>
  <si>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</si>
  <si>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</si>
  <si>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</si>
  <si>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</si>
  <si>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</si>
  <si>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</si>
  <si>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</si>
  <si>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</si>
  <si>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</si>
  <si>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</si>
  <si>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</si>
  <si>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</si>
  <si>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</si>
  <si>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</si>
  <si>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</si>
  <si>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</si>
  <si>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</si>
  <si>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</si>
  <si>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</si>
  <si>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</si>
  <si>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</si>
  <si>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</si>
  <si>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</si>
  <si>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</si>
  <si>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</si>
  <si>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</si>
  <si>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</si>
  <si>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</si>
  <si>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</si>
  <si>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</si>
  <si>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</si>
  <si>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</si>
  <si>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</si>
  <si>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</si>
  <si>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</si>
  <si>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</si>
  <si>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</si>
  <si>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</si>
  <si>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</si>
  <si>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</si>
  <si>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</si>
  <si>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</si>
  <si>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</si>
  <si>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</si>
  <si>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</si>
  <si>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</si>
  <si>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</si>
  <si>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</si>
  <si>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</si>
  <si>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</si>
  <si>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</si>
  <si>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</si>
  <si>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</si>
  <si>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</si>
  <si>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</si>
  <si>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</si>
  <si>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</si>
  <si>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</si>
  <si>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</si>
  <si>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</si>
  <si>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</si>
  <si>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</si>
  <si>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</si>
  <si>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</si>
  <si>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</si>
  <si>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</si>
  <si>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</si>
  <si>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</si>
  <si>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</si>
  <si>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</si>
  <si>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</si>
  <si>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</si>
  <si>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</si>
  <si>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</si>
  <si>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</si>
  <si>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</si>
  <si>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</si>
  <si>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</si>
  <si>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</si>
  <si>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</si>
  <si>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</si>
  <si>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</si>
  <si>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</si>
  <si>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</si>
  <si>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</si>
  <si>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</si>
  <si>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</si>
  <si>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</si>
  <si>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</si>
  <si>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</si>
  <si>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</si>
  <si>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</si>
  <si>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</si>
  <si>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</si>
  <si>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</si>
  <si>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</si>
  <si>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</si>
  <si>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</si>
  <si>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</si>
  <si>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</si>
  <si>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</si>
  <si>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</si>
  <si>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</si>
  <si>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</si>
  <si>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</si>
  <si>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</si>
  <si>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</si>
  <si>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</si>
  <si>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</si>
  <si>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</si>
  <si>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</si>
  <si>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</si>
  <si>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</si>
  <si>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</si>
  <si>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</si>
  <si>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</si>
  <si>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</si>
  <si>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</si>
  <si>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</si>
  <si>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</si>
  <si>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</si>
  <si>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</si>
  <si>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</si>
  <si>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</si>
  <si>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</si>
  <si>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</si>
  <si>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</si>
  <si>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</si>
  <si>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</si>
  <si>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</si>
  <si>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</si>
  <si>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</si>
  <si>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</si>
  <si>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</si>
  <si>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</si>
  <si>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</si>
  <si>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</si>
  <si>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</si>
  <si>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</si>
  <si>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</si>
  <si>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</si>
  <si>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</si>
  <si>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</si>
  <si>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</si>
  <si>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</si>
  <si>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</si>
  <si>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</si>
  <si>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</si>
  <si>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</si>
  <si>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</si>
  <si>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</si>
  <si>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</si>
  <si>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</si>
  <si>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</si>
  <si>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</si>
  <si>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</si>
  <si>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</si>
  <si>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</si>
  <si>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</si>
  <si>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</si>
  <si>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</si>
  <si>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</si>
  <si>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</si>
  <si>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</si>
  <si>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</si>
  <si>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</si>
  <si>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</si>
  <si>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</si>
  <si>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</si>
  <si>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</si>
  <si>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</si>
  <si>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</si>
  <si>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</si>
  <si>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</si>
  <si>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</si>
  <si>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</si>
  <si>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</si>
  <si>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</si>
  <si>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</si>
  <si>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</si>
  <si>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</si>
  <si>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</si>
  <si>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</si>
  <si>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</si>
  <si>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</si>
  <si>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</si>
  <si>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</si>
  <si>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</si>
  <si>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</si>
  <si>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</si>
  <si>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</si>
  <si>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</si>
  <si>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</si>
  <si>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</si>
  <si>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</si>
  <si>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</si>
  <si>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</si>
  <si>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</si>
  <si>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</si>
  <si>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</si>
  <si>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</si>
  <si>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</si>
  <si>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</si>
  <si>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</si>
  <si>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</si>
  <si>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</si>
  <si>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</si>
  <si>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</si>
  <si>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</si>
  <si>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</si>
  <si>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</si>
  <si>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</si>
  <si>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</si>
  <si>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</si>
  <si>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</si>
  <si>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</si>
  <si>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</si>
  <si>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</si>
  <si>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</si>
  <si>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</si>
  <si>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</si>
  <si>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</si>
  <si>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</si>
  <si>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</si>
  <si>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</si>
  <si>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</si>
  <si>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</si>
  <si>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</si>
  <si>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</si>
  <si>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</si>
  <si>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</si>
  <si>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</si>
  <si>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</si>
  <si>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</si>
  <si>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</si>
  <si>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</si>
  <si>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</si>
  <si>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</si>
  <si>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</si>
  <si>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</si>
  <si>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</si>
  <si>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</si>
  <si>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</si>
  <si>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</si>
  <si>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</si>
  <si>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</si>
  <si>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</si>
  <si>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</si>
  <si>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</si>
  <si>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</si>
  <si>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</si>
  <si>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</si>
  <si>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</si>
  <si>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</si>
  <si>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</si>
  <si>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</si>
  <si>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</si>
  <si>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</si>
  <si>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</si>
  <si>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</si>
  <si>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</si>
  <si>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</si>
  <si>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</si>
  <si>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</si>
  <si>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</si>
  <si>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</si>
  <si>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</si>
  <si>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</si>
  <si>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</si>
  <si>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</si>
  <si>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</si>
  <si>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</si>
  <si>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</si>
  <si>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</si>
  <si>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</si>
  <si>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</si>
  <si>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</si>
  <si>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</si>
  <si>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</si>
  <si>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</si>
  <si>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</si>
  <si>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</si>
  <si>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</si>
  <si>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</si>
  <si>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</si>
  <si>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</si>
  <si>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</si>
  <si>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</si>
  <si>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</si>
  <si>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</si>
  <si>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</si>
  <si>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</si>
  <si>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</si>
  <si>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</si>
  <si>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</si>
  <si>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</si>
  <si>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</si>
  <si>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</si>
  <si>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</si>
  <si>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</si>
  <si>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</si>
  <si>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</si>
  <si>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</si>
  <si>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</si>
  <si>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</si>
  <si>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</si>
  <si>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</si>
  <si>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</si>
  <si>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</si>
  <si>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</si>
  <si>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</si>
  <si>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</si>
  <si>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</si>
  <si>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</si>
  <si>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</si>
  <si>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</si>
  <si>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</si>
  <si>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</si>
  <si>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</si>
  <si>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</si>
  <si>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</si>
  <si>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</si>
  <si>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</si>
  <si>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</si>
  <si>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</si>
  <si>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</si>
  <si>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</si>
  <si>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</si>
  <si>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</si>
  <si>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</si>
  <si>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</si>
  <si>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</si>
  <si>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</si>
  <si>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</si>
  <si>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</si>
  <si>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</si>
  <si>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</si>
  <si>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</si>
  <si>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</si>
  <si>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</si>
  <si>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</si>
  <si>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</si>
  <si>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</si>
  <si>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</si>
  <si>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</si>
  <si>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</si>
  <si>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</si>
  <si>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</si>
  <si>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</si>
  <si>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</si>
  <si>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</si>
  <si>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</si>
  <si>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</si>
  <si>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</si>
  <si>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</si>
  <si>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</si>
  <si>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</si>
  <si>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</si>
  <si>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</si>
  <si>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</si>
  <si>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</si>
  <si>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</si>
  <si>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</si>
  <si>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</si>
  <si>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</si>
  <si>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</si>
  <si>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</si>
  <si>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</si>
  <si>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</si>
  <si>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</si>
  <si>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</si>
  <si>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</si>
  <si>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</si>
  <si>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</si>
  <si>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</si>
  <si>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</si>
  <si>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</si>
  <si>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</si>
  <si>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</si>
  <si>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</si>
  <si>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</si>
  <si>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</si>
  <si>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</si>
  <si>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</si>
  <si>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</si>
  <si>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</si>
  <si>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</si>
  <si>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</si>
  <si>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</si>
  <si>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</si>
  <si>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</si>
  <si>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</si>
  <si>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</si>
  <si>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</si>
  <si>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</si>
  <si>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</si>
  <si>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</si>
  <si>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</si>
  <si>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</si>
  <si>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</si>
  <si>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</si>
  <si>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</si>
  <si>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</si>
  <si>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</si>
  <si>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</si>
  <si>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</si>
  <si>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</si>
  <si>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</si>
  <si>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</si>
  <si>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</si>
  <si>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</si>
  <si>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</si>
  <si>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</si>
  <si>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</si>
  <si>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</si>
  <si>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</si>
  <si>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</si>
  <si>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</si>
  <si>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</si>
  <si>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</si>
  <si>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</si>
  <si>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</si>
  <si>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</si>
  <si>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</si>
  <si>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</si>
  <si>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</si>
  <si>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</si>
  <si>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</si>
  <si>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</si>
  <si>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</si>
  <si>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</si>
  <si>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</si>
  <si>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</si>
  <si>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</si>
  <si>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</si>
  <si>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</si>
  <si>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</si>
  <si>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</si>
  <si>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</si>
  <si>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</si>
  <si>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</si>
  <si>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</si>
  <si>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</si>
  <si>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</si>
  <si>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</si>
  <si>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</si>
  <si>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</si>
  <si>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</si>
  <si>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</si>
  <si>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</si>
  <si>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</si>
  <si>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</si>
  <si>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</si>
  <si>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</si>
  <si>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</si>
  <si>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</si>
  <si>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</si>
  <si>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</si>
  <si>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</si>
  <si>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</si>
  <si>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</si>
  <si>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</si>
  <si>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</si>
  <si>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</si>
  <si>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</si>
  <si>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</si>
  <si>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</si>
  <si>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</si>
  <si>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</si>
  <si>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</si>
  <si>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</si>
  <si>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</si>
  <si>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</si>
  <si>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</si>
  <si>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</si>
  <si>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</si>
  <si>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</si>
  <si>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</si>
  <si>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</si>
  <si>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</si>
  <si>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</si>
  <si>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</si>
  <si>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</si>
  <si>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</si>
  <si>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</si>
  <si>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</si>
  <si>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</si>
  <si>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</si>
  <si>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</si>
  <si>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</si>
  <si>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</si>
  <si>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</si>
  <si>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</si>
  <si>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</si>
  <si>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</si>
  <si>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</si>
  <si>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</si>
  <si>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</si>
  <si>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</si>
  <si>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</si>
  <si>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</si>
  <si>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</si>
  <si>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</si>
  <si>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</si>
  <si>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</si>
  <si>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</si>
  <si>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</si>
  <si>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</si>
  <si>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</si>
  <si>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</si>
  <si>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</si>
  <si>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</si>
  <si>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</si>
  <si>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</si>
  <si>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</si>
  <si>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</si>
  <si>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</si>
  <si>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</si>
  <si>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</si>
  <si>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</si>
  <si>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</si>
  <si>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</si>
  <si>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</si>
  <si>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</si>
  <si>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</si>
  <si>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</si>
  <si>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</si>
  <si>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</si>
  <si>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</si>
  <si>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</si>
  <si>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</si>
  <si>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</si>
  <si>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</si>
  <si>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</si>
  <si>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</si>
  <si>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</si>
  <si>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</si>
  <si>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</si>
  <si>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</si>
  <si>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</si>
  <si>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</si>
  <si>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</si>
  <si>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</si>
  <si>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</si>
  <si>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</si>
  <si>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</si>
  <si>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</si>
  <si>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</si>
  <si>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</si>
  <si>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</si>
  <si>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</si>
  <si>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</si>
  <si>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</si>
  <si>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</si>
  <si>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</si>
  <si>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</si>
  <si>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</si>
  <si>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</si>
  <si>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</si>
  <si>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</si>
  <si>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</si>
  <si>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</si>
  <si>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</si>
  <si>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</si>
  <si>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</si>
  <si>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</si>
  <si>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</si>
  <si>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</si>
  <si>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</si>
  <si>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</si>
  <si>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</si>
  <si>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</si>
  <si>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</si>
  <si>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</si>
  <si>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</si>
  <si>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</si>
  <si>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</si>
  <si>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</si>
  <si>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</si>
  <si>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</si>
  <si>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</si>
  <si>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</si>
  <si>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</si>
  <si>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</si>
  <si>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</si>
  <si>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</si>
  <si>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</si>
  <si>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</si>
  <si>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</si>
  <si>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</si>
  <si>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</si>
  <si>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</si>
  <si>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</si>
  <si>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</si>
  <si>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</si>
  <si>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</si>
  <si>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</si>
  <si>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</si>
  <si>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</si>
  <si>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</si>
  <si>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</si>
  <si>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</si>
  <si>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</si>
  <si>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</si>
  <si>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</si>
  <si>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</si>
  <si>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</si>
  <si>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</si>
  <si>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</si>
  <si>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</si>
  <si>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</si>
  <si>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</si>
  <si>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</si>
  <si>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</si>
  <si>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</si>
  <si>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</si>
  <si>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</si>
  <si>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</si>
  <si>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</si>
  <si>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</si>
  <si>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</si>
  <si>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</si>
  <si>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</si>
  <si>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</si>
  <si>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</si>
  <si>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</si>
  <si>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</si>
  <si>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</si>
  <si>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</si>
  <si>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</si>
  <si>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</si>
  <si>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</si>
  <si>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</si>
  <si>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</si>
  <si>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</si>
  <si>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</si>
  <si>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</si>
  <si>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</si>
  <si>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</si>
  <si>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</si>
  <si>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</si>
  <si>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</si>
  <si>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</si>
  <si>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</si>
  <si>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</si>
  <si>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</si>
  <si>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</si>
  <si>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</si>
  <si>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</si>
  <si>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</si>
  <si>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</si>
  <si>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</si>
  <si>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</si>
  <si>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</si>
  <si>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</si>
  <si>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</si>
  <si>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</si>
  <si>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</si>
  <si>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</si>
  <si>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</si>
  <si>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</si>
  <si>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</si>
  <si>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</si>
  <si>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</si>
  <si>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</si>
  <si>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</si>
  <si>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</si>
  <si>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</si>
  <si>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</si>
  <si>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</si>
  <si>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</si>
  <si>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</si>
  <si>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</si>
  <si>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</si>
  <si>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</si>
  <si>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</si>
  <si>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</si>
  <si>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</si>
  <si>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</si>
  <si>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</si>
  <si>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</si>
  <si>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</si>
  <si>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</si>
  <si>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</si>
  <si>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</si>
  <si>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</si>
  <si>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</si>
  <si>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</si>
  <si>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</si>
  <si>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</si>
  <si>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</si>
  <si>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</si>
  <si>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</si>
  <si>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</si>
  <si>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</si>
  <si>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</si>
  <si>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</si>
  <si>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</si>
  <si>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</si>
  <si>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</si>
  <si>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</si>
  <si>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</si>
  <si>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</si>
  <si>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</si>
  <si>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</si>
  <si>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</si>
  <si>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</si>
  <si>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</si>
  <si>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</si>
  <si>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</si>
  <si>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</si>
  <si>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</si>
  <si>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</si>
  <si>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</si>
  <si>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</si>
  <si>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</si>
  <si>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</si>
  <si>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</si>
  <si>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</si>
  <si>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</si>
  <si>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</si>
  <si>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</si>
  <si>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</si>
  <si>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</si>
  <si>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</si>
  <si>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</si>
  <si>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</si>
  <si>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</si>
  <si>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</si>
  <si>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</si>
  <si>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</si>
  <si>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</si>
  <si>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</si>
  <si>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</si>
  <si>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</si>
  <si>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</si>
  <si>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</si>
  <si>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</si>
  <si>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</si>
  <si>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</si>
  <si>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</si>
  <si>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</si>
  <si>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</si>
  <si>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</si>
  <si>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</si>
  <si>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</si>
  <si>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</si>
  <si>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</si>
  <si>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</si>
  <si>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</si>
  <si>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</si>
  <si>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</si>
  <si>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</si>
  <si>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</si>
  <si>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</si>
  <si>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</si>
  <si>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</si>
  <si>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</si>
  <si>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</si>
  <si>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</si>
  <si>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</si>
  <si>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</si>
  <si>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</si>
  <si>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</si>
  <si>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</si>
  <si>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</si>
  <si>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</si>
  <si>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</si>
  <si>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</si>
  <si>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</si>
  <si>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</si>
  <si>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</si>
  <si>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</si>
  <si>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</si>
  <si>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</si>
  <si>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</si>
  <si>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</si>
  <si>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</si>
  <si>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</si>
  <si>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</si>
  <si>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</si>
  <si>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</si>
  <si>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</si>
  <si>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</si>
  <si>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</si>
  <si>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</si>
  <si>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</si>
  <si>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</si>
  <si>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</si>
  <si>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</si>
  <si>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</si>
  <si>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</si>
  <si>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</si>
  <si>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</si>
  <si>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</si>
  <si>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</si>
  <si>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</si>
  <si>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</si>
  <si>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</si>
  <si>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</si>
  <si>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</si>
  <si>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</si>
  <si>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</si>
  <si>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</si>
  <si>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</si>
  <si>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</si>
  <si>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</si>
  <si>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</si>
  <si>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</si>
  <si>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</si>
  <si>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</si>
  <si>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</si>
  <si>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</si>
  <si>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</si>
  <si>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</si>
  <si>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</si>
  <si>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</si>
  <si>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</si>
  <si>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</si>
  <si>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</si>
  <si>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</si>
  <si>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</si>
  <si>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</si>
  <si>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</si>
  <si>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</si>
  <si>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</si>
  <si>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</si>
  <si>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</si>
  <si>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</si>
  <si>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</si>
  <si>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</si>
  <si>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</si>
  <si>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</si>
  <si>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</si>
  <si>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</si>
  <si>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</si>
  <si>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</si>
  <si>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</si>
  <si>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</si>
  <si>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</si>
  <si>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</si>
  <si>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</si>
  <si>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</si>
  <si>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</si>
  <si>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</si>
  <si>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</si>
  <si>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</si>
  <si>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</si>
  <si>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</si>
  <si>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</si>
  <si>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</si>
  <si>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</si>
  <si>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</si>
  <si>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</si>
  <si>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</si>
  <si>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</si>
  <si>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</si>
  <si>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</si>
  <si>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</si>
  <si>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</si>
  <si>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</si>
  <si>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</si>
  <si>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</si>
  <si>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</si>
  <si>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</si>
  <si>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</si>
  <si>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</si>
  <si>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</si>
  <si>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</si>
  <si>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</si>
  <si>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</si>
  <si>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</si>
  <si>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</si>
  <si>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</si>
  <si>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</si>
  <si>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</si>
  <si>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</si>
  <si>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</si>
  <si>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</si>
  <si>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</si>
  <si>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</si>
  <si>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</si>
  <si>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</si>
  <si>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</si>
  <si>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</si>
  <si>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</si>
  <si>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</si>
  <si>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</si>
  <si>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</si>
  <si>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</si>
  <si>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</si>
  <si>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</si>
  <si>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</si>
  <si>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</si>
  <si>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</si>
  <si>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</si>
  <si>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</si>
  <si>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</si>
  <si>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</si>
  <si>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</si>
  <si>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</si>
  <si>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</si>
  <si>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</si>
  <si>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</si>
  <si>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</si>
  <si>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</si>
  <si>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</si>
  <si>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</si>
  <si>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</si>
  <si>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</si>
  <si>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</si>
  <si>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</si>
  <si>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</si>
  <si>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</si>
  <si>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</si>
  <si>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</si>
  <si>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</si>
  <si>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</si>
  <si>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</si>
  <si>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</si>
  <si>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</si>
  <si>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</si>
  <si>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</si>
  <si>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</si>
  <si>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</si>
  <si>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</si>
  <si>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</si>
  <si>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</si>
  <si>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</si>
  <si>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</si>
  <si>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</si>
  <si>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</si>
  <si>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</si>
  <si>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</si>
  <si>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</si>
  <si>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</si>
  <si>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</si>
  <si>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</si>
  <si>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</si>
  <si>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</si>
  <si>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</si>
  <si>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</si>
  <si>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</si>
  <si>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</si>
  <si>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</si>
  <si>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</si>
  <si>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</si>
  <si>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</si>
  <si>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</si>
  <si>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</si>
  <si>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</si>
  <si>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</si>
  <si>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</si>
  <si>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</si>
  <si>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</si>
  <si>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</si>
  <si>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</si>
  <si>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</si>
  <si>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</si>
  <si>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</si>
  <si>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</si>
  <si>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</si>
  <si>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</si>
  <si>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</si>
  <si>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</si>
  <si>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</si>
  <si>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</si>
  <si>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</si>
  <si>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</si>
  <si>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</si>
  <si>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</si>
  <si>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</si>
  <si>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</si>
  <si>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</si>
  <si>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</si>
  <si>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</si>
  <si>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</si>
  <si>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</si>
  <si>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</si>
  <si>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</si>
  <si>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</si>
  <si>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</si>
  <si>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</si>
  <si>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</si>
  <si>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</si>
  <si>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</si>
  <si>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</si>
  <si>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</si>
  <si>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</si>
  <si>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</si>
  <si>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</si>
  <si>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</si>
  <si>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</si>
  <si>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</si>
  <si>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</si>
  <si>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</si>
  <si>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</si>
  <si>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</si>
  <si>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</si>
  <si>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</si>
  <si>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</si>
  <si>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</si>
  <si>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</si>
  <si>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</si>
  <si>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</si>
  <si>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</si>
  <si>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</si>
  <si>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</si>
  <si>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</si>
  <si>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</si>
  <si>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</si>
  <si>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</si>
  <si>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</si>
  <si>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</si>
  <si>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</si>
  <si>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</si>
  <si>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</si>
  <si>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</si>
  <si>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</si>
  <si>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</si>
  <si>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</si>
  <si>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</si>
  <si>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</si>
  <si>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</si>
  <si>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</si>
  <si>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</si>
  <si>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</si>
  <si>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</si>
  <si>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</si>
  <si>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</si>
  <si>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</si>
  <si>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</si>
  <si>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</si>
  <si>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</si>
  <si>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</si>
  <si>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</si>
  <si>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</si>
  <si>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</si>
  <si>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</si>
  <si>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</si>
  <si>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</si>
  <si>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</si>
  <si>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</si>
  <si>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</si>
  <si>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</si>
  <si>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</si>
  <si>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</si>
  <si>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</si>
  <si>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</si>
  <si>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</si>
  <si>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</si>
  <si>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</si>
  <si>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</si>
  <si>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</si>
  <si>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</si>
  <si>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</si>
  <si>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</si>
  <si>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</si>
  <si>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</si>
  <si>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</si>
  <si>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</si>
  <si>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</si>
  <si>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</si>
  <si>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</si>
  <si>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</si>
  <si>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</si>
  <si>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</si>
  <si>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</si>
  <si>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</si>
  <si>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</si>
  <si>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</si>
  <si>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</si>
  <si>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</si>
  <si>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</si>
  <si>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</si>
  <si>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</si>
  <si>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</si>
  <si>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</si>
  <si>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</si>
  <si>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</si>
  <si>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</si>
  <si>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</si>
  <si>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</si>
  <si>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</si>
  <si>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</si>
  <si>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</si>
  <si>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</si>
  <si>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</si>
  <si>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</si>
  <si>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</si>
  <si>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</si>
  <si>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</si>
  <si>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</si>
  <si>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</si>
  <si>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</si>
  <si>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</si>
  <si>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</si>
  <si>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</si>
  <si>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</si>
  <si>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</si>
  <si>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</si>
  <si>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</si>
  <si>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</si>
  <si>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</si>
  <si>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</si>
  <si>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</si>
  <si>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</si>
  <si>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</si>
  <si>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</si>
  <si>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</si>
  <si>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</si>
  <si>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</si>
  <si>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</si>
  <si>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</si>
  <si>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</si>
  <si>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</si>
  <si>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</si>
  <si>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</si>
  <si>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</si>
  <si>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</si>
  <si>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</si>
  <si>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</si>
  <si>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</si>
  <si>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</si>
  <si>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</si>
  <si>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</si>
  <si>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</si>
  <si>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</si>
  <si>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</si>
  <si>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</si>
  <si>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</si>
  <si>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</si>
  <si>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</si>
  <si>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</si>
  <si>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</si>
  <si>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</si>
  <si>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</si>
  <si>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</si>
  <si>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</si>
  <si>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</si>
  <si>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</si>
  <si>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</si>
  <si>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</si>
  <si>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</si>
  <si>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</si>
  <si>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</si>
  <si>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</si>
  <si>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</si>
  <si>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</si>
  <si>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</si>
  <si>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</si>
  <si>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</si>
  <si>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</si>
  <si>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</si>
  <si>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</si>
  <si>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</si>
  <si>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</si>
  <si>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</si>
  <si>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</si>
  <si>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</si>
  <si>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</si>
  <si>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</si>
  <si>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</si>
  <si>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</si>
  <si>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</si>
  <si>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</si>
  <si>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</si>
  <si>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</si>
  <si>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</si>
  <si>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</si>
  <si>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</si>
  <si>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</si>
  <si>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</si>
  <si>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</si>
  <si>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</si>
  <si>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</si>
  <si>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</si>
  <si>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</si>
  <si>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</si>
  <si>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</si>
  <si>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</si>
  <si>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</si>
  <si>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</si>
  <si>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</si>
  <si>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</si>
  <si>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</si>
  <si>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</si>
  <si>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</si>
  <si>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</si>
  <si>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</si>
  <si>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</si>
  <si>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</si>
  <si>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</si>
  <si>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</si>
  <si>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</si>
  <si>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</si>
  <si>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</si>
  <si>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</si>
  <si>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</si>
  <si>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</si>
  <si>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</si>
  <si>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</si>
  <si>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</si>
  <si>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</si>
  <si>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</si>
  <si>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</si>
  <si>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</si>
  <si>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</si>
  <si>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</si>
  <si>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</si>
  <si>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</si>
  <si>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</si>
  <si>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</si>
  <si>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</si>
  <si>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</si>
  <si>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</si>
  <si>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</si>
  <si>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</si>
  <si>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</si>
  <si>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</si>
  <si>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</si>
  <si>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</si>
  <si>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</si>
  <si>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</si>
  <si>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</si>
  <si>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</si>
  <si>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</si>
  <si>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</si>
  <si>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</si>
  <si>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</si>
  <si>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</si>
  <si>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</si>
  <si>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</si>
  <si>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</si>
  <si>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</si>
  <si>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</si>
  <si>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</si>
  <si>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</si>
  <si>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</si>
  <si>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</si>
  <si>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</si>
  <si>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</si>
  <si>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</si>
  <si>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</si>
  <si>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</si>
  <si>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</si>
  <si>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</si>
  <si>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</si>
  <si>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</si>
  <si>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</si>
  <si>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</si>
  <si>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</si>
  <si>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</si>
  <si>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</si>
  <si>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</si>
  <si>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</si>
  <si>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</si>
  <si>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</si>
  <si>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</si>
  <si>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</si>
  <si>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</si>
  <si>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</si>
  <si>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</si>
  <si>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</si>
  <si>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</si>
  <si>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</si>
  <si>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</si>
  <si>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</si>
  <si>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</si>
  <si>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</si>
  <si>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</si>
  <si>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</si>
  <si>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</si>
  <si>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</si>
  <si>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</si>
  <si>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</si>
  <si>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</si>
  <si>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</si>
  <si>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</si>
  <si>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</si>
  <si>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</si>
  <si>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</si>
  <si>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</si>
  <si>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</si>
  <si>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</si>
  <si>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</si>
  <si>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</si>
  <si>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</si>
  <si>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</si>
  <si>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</si>
  <si>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</si>
  <si>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</si>
  <si>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</si>
  <si>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</si>
  <si>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</si>
  <si>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</si>
  <si>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</si>
  <si>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</si>
  <si>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</si>
  <si>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</si>
  <si>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</si>
  <si>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</si>
  <si>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</si>
  <si>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</si>
  <si>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</si>
  <si>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</si>
  <si>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</si>
  <si>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</si>
  <si>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</si>
  <si>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</si>
  <si>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</si>
  <si>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</si>
  <si>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</si>
  <si>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</si>
  <si>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</si>
  <si>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</si>
  <si>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</si>
  <si>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</si>
  <si>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</si>
  <si>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</si>
  <si>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</si>
  <si>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</si>
  <si>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</si>
  <si>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</si>
  <si>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</si>
  <si>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</si>
  <si>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</si>
  <si>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</si>
  <si>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</si>
  <si>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</si>
  <si>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</si>
  <si>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</si>
  <si>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</si>
  <si>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</si>
  <si>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</si>
  <si>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</si>
  <si>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</si>
  <si>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</si>
  <si>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</si>
  <si>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</si>
  <si>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</si>
  <si>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</si>
  <si>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</si>
  <si>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</si>
  <si>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</si>
  <si>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</si>
  <si>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</si>
  <si>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</si>
  <si>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</si>
  <si>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</si>
  <si>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</si>
  <si>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</si>
  <si>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</si>
  <si>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</si>
  <si>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</si>
  <si>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</si>
  <si>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</si>
  <si>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</si>
  <si>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</si>
  <si>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</si>
  <si>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</si>
  <si>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</si>
  <si>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</si>
  <si>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</si>
  <si>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</si>
  <si>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</si>
  <si>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</si>
  <si>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</si>
  <si>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</si>
  <si>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</si>
  <si>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</si>
  <si>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</si>
  <si>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</si>
  <si>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</si>
  <si>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</si>
  <si>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</si>
  <si>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</si>
  <si>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</si>
  <si>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</si>
  <si>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</si>
  <si>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</si>
  <si>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</si>
  <si>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</si>
  <si>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</si>
  <si>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</si>
  <si>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</si>
  <si>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</si>
  <si>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</si>
  <si>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</si>
  <si>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</si>
  <si>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</si>
  <si>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</si>
  <si>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</si>
  <si>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</si>
  <si>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</si>
  <si>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</si>
  <si>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</si>
  <si>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</si>
  <si>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</si>
  <si>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</si>
  <si>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</si>
  <si>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</si>
  <si>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</si>
  <si>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</si>
  <si>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</si>
  <si>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</si>
  <si>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</si>
  <si>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</si>
  <si>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</si>
  <si>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</si>
  <si>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</si>
  <si>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</si>
  <si>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</si>
  <si>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</si>
  <si>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</si>
  <si>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</si>
  <si>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</si>
  <si>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</si>
  <si>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</si>
  <si>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</si>
  <si>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</si>
  <si>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</si>
  <si>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</si>
  <si>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</si>
  <si>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</si>
  <si>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</si>
  <si>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</si>
  <si>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</si>
  <si>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</si>
  <si>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</si>
  <si>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</si>
  <si>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</si>
  <si>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</si>
  <si>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</si>
  <si>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</si>
  <si>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</si>
  <si>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</si>
  <si>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</si>
  <si>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</si>
  <si>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</si>
  <si>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</si>
  <si>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</si>
  <si>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</si>
  <si>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</si>
  <si>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</si>
  <si>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</si>
  <si>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</si>
  <si>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</si>
  <si>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</si>
  <si>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</si>
  <si>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</si>
  <si>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</si>
  <si>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</si>
  <si>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</si>
  <si>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</si>
  <si>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</si>
  <si>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</si>
  <si>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</si>
  <si>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</si>
  <si>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</si>
  <si>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</si>
  <si>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</si>
  <si>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</si>
  <si>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</si>
  <si>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</si>
  <si>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</si>
  <si>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</si>
  <si>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</si>
  <si>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</si>
  <si>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</si>
  <si>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</si>
  <si>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</si>
  <si>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</si>
  <si>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</si>
  <si>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</si>
  <si>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</si>
  <si>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</si>
  <si>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</si>
  <si>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</si>
  <si>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</si>
  <si>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</si>
  <si>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</si>
  <si>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</si>
  <si>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</si>
  <si>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</si>
  <si>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</si>
  <si>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</si>
  <si>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</si>
  <si>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</si>
  <si>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</si>
  <si>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</si>
  <si>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</si>
  <si>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</si>
  <si>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</si>
  <si>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</si>
  <si>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</si>
  <si>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</si>
  <si>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</si>
  <si>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</si>
  <si>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</si>
  <si>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</si>
  <si>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</si>
  <si>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</si>
  <si>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</si>
  <si>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</si>
  <si>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</si>
  <si>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</si>
  <si>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</si>
  <si>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</si>
  <si>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</si>
  <si>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</si>
  <si>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</si>
  <si>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</si>
  <si>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</si>
  <si>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</si>
  <si>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</si>
  <si>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</si>
  <si>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</si>
  <si>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</si>
  <si>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</si>
  <si>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</si>
  <si>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</si>
  <si>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</si>
  <si>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</si>
  <si>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</si>
  <si>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</si>
  <si>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</si>
  <si>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</si>
  <si>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</si>
  <si>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</si>
  <si>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</si>
  <si>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</si>
  <si>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</si>
  <si>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</si>
  <si>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</si>
  <si>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</si>
  <si>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</si>
  <si>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</si>
  <si>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</si>
  <si>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</si>
  <si>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</si>
  <si>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</si>
  <si>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</si>
  <si>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</si>
  <si>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</si>
  <si>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</si>
  <si>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</si>
  <si>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</si>
  <si>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</si>
  <si>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</si>
  <si>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</si>
  <si>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</si>
  <si>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</si>
  <si>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</si>
  <si>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</si>
  <si>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</si>
  <si>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</si>
  <si>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</si>
  <si>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</si>
  <si>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</si>
  <si>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</si>
  <si>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</si>
  <si>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</si>
  <si>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</si>
  <si>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</si>
  <si>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</si>
  <si>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</si>
  <si>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</si>
  <si>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</si>
  <si>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</si>
  <si>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</si>
  <si>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</si>
  <si>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</si>
  <si>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</si>
  <si>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</si>
  <si>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</si>
  <si>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</si>
  <si>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</si>
  <si>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</si>
  <si>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</si>
  <si>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</si>
  <si>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</si>
  <si>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</si>
  <si>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</si>
  <si>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</si>
  <si>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</si>
  <si>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</si>
  <si>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</si>
  <si>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</si>
  <si>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</si>
  <si>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</si>
  <si>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</si>
  <si>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</si>
  <si>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</si>
  <si>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</si>
  <si>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</si>
  <si>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</si>
  <si>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</si>
  <si>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</si>
  <si>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</si>
  <si>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</si>
  <si>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</si>
  <si>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</si>
  <si>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</si>
  <si>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</si>
  <si>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</si>
  <si>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</si>
  <si>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</si>
  <si>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</si>
  <si>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</si>
  <si>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</si>
  <si>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</si>
  <si>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</si>
  <si>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</si>
  <si>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</si>
  <si>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</si>
  <si>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</si>
  <si>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</si>
  <si>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</si>
  <si>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</si>
  <si>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</si>
  <si>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</si>
  <si>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</si>
  <si>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</si>
  <si>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</si>
  <si>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</si>
  <si>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</si>
  <si>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</si>
  <si>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</si>
  <si>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</si>
  <si>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</si>
  <si>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</si>
  <si>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</si>
  <si>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</si>
  <si>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</si>
  <si>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</si>
  <si>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</si>
  <si>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</si>
  <si>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</si>
  <si>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</si>
  <si>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</si>
  <si>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</si>
  <si>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</si>
  <si>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</si>
  <si>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</si>
  <si>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</si>
  <si>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</si>
  <si>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</si>
  <si>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</si>
  <si>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</si>
  <si>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</si>
  <si>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</si>
  <si>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</si>
  <si>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</si>
  <si>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</si>
  <si>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</si>
  <si>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</si>
  <si>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</si>
  <si>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</si>
  <si>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</si>
  <si>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</si>
  <si>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</si>
  <si>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</si>
  <si>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</si>
  <si>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</si>
  <si>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</si>
  <si>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</si>
  <si>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</si>
  <si>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</si>
  <si>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</si>
  <si>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</si>
  <si>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</si>
  <si>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</si>
  <si>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</si>
  <si>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</si>
  <si>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</si>
  <si>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</si>
  <si>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</si>
  <si>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</si>
  <si>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</si>
  <si>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</si>
  <si>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</si>
  <si>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</si>
  <si>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</si>
  <si>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</si>
  <si>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</si>
  <si>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</si>
  <si>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</si>
  <si>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</si>
  <si>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</si>
  <si>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</si>
  <si>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</si>
  <si>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</si>
  <si>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</si>
  <si>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</si>
  <si>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</si>
  <si>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</si>
  <si>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</si>
  <si>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</si>
  <si>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</si>
  <si>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</si>
  <si>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</si>
  <si>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</si>
  <si>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</si>
  <si>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</si>
  <si>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</si>
  <si>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</si>
  <si>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</si>
  <si>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</si>
  <si>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</si>
  <si>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</si>
  <si>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</si>
  <si>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</si>
  <si>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</si>
  <si>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</si>
  <si>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</si>
  <si>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</si>
  <si>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</si>
  <si>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</si>
  <si>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</si>
  <si>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</si>
  <si>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</si>
  <si>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</si>
  <si>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</si>
  <si>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</si>
  <si>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</si>
  <si>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</si>
  <si>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</si>
  <si>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</si>
  <si>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</si>
  <si>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</si>
  <si>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</si>
  <si>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</si>
  <si>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</si>
  <si>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</si>
  <si>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</si>
  <si>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</si>
  <si>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</si>
  <si>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</si>
  <si>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</si>
  <si>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</si>
  <si>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</si>
  <si>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</si>
  <si>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</si>
  <si>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</si>
  <si>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</si>
  <si>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</si>
  <si>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</si>
  <si>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</si>
  <si>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</si>
  <si>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</si>
  <si>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</si>
  <si>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</si>
  <si>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</si>
  <si>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</si>
  <si>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</si>
  <si>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</si>
  <si>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</si>
  <si>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</si>
  <si>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</si>
  <si>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</si>
  <si>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</si>
  <si>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</si>
  <si>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</si>
  <si>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</si>
  <si>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</si>
  <si>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</si>
  <si>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</si>
  <si>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</si>
  <si>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</si>
  <si>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</si>
  <si>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</si>
  <si>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</si>
  <si>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</si>
  <si>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</si>
  <si>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</si>
  <si>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</si>
  <si>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</si>
  <si>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</si>
  <si>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</si>
  <si>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</si>
  <si>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</si>
  <si>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</si>
  <si>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</si>
  <si>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</si>
  <si>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</si>
  <si>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</si>
  <si>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</si>
  <si>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</si>
  <si>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</si>
  <si>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</si>
  <si>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</si>
  <si>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</si>
  <si>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</si>
  <si>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</si>
  <si>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</si>
  <si>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</si>
  <si>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</si>
  <si>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</si>
  <si>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</si>
  <si>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</si>
  <si>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</si>
  <si>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</si>
  <si>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</si>
  <si>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</si>
  <si>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</si>
  <si>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</si>
  <si>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</si>
  <si>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</si>
  <si>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</si>
  <si>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</si>
  <si>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</si>
  <si>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</si>
  <si>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</si>
  <si>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</si>
  <si>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</si>
  <si>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</si>
  <si>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</si>
  <si>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</si>
  <si>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</si>
  <si>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</si>
  <si>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</si>
  <si>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</si>
  <si>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</si>
  <si>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</si>
  <si>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</si>
  <si>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</si>
  <si>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</si>
  <si>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</si>
  <si>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</si>
  <si>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</si>
  <si>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</si>
  <si>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</si>
  <si>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</si>
  <si>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</si>
  <si>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</si>
  <si>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</si>
  <si>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</si>
  <si>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</si>
  <si>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</si>
  <si>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</si>
  <si>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</si>
  <si>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</si>
  <si>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</si>
  <si>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</si>
  <si>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</si>
  <si>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</si>
  <si>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</si>
  <si>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</si>
  <si>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</si>
  <si>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</si>
  <si>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</si>
  <si>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</si>
  <si>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</si>
  <si>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</si>
  <si>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</si>
  <si>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</si>
  <si>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</si>
  <si>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</si>
  <si>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</si>
  <si>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</si>
  <si>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</si>
  <si>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</si>
  <si>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</si>
  <si>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</si>
  <si>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</si>
  <si>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</si>
  <si>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</si>
  <si>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</si>
  <si>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</si>
  <si>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</si>
  <si>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</si>
  <si>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</si>
  <si>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</si>
  <si>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</si>
  <si>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</si>
  <si>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</si>
  <si>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</si>
  <si>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</si>
  <si>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</si>
  <si>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</si>
  <si>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</si>
  <si>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</si>
  <si>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</si>
  <si>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</si>
  <si>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</si>
  <si>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</si>
  <si>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</si>
  <si>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</si>
  <si>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</si>
  <si>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</si>
  <si>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</si>
  <si>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</si>
  <si>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</si>
  <si>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</si>
  <si>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</si>
  <si>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</si>
  <si>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</si>
  <si>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</si>
  <si>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</si>
  <si>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</si>
  <si>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</si>
  <si>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</si>
  <si>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</si>
  <si>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</si>
  <si>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</si>
  <si>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</si>
  <si>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</si>
  <si>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</si>
  <si>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</si>
  <si>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</si>
  <si>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</si>
  <si>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</si>
  <si>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</si>
  <si>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</si>
  <si>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</si>
  <si>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</si>
  <si>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</si>
  <si>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</si>
  <si>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</si>
  <si>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</si>
  <si>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</si>
  <si>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</si>
  <si>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</si>
  <si>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</si>
  <si>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</si>
  <si>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</si>
  <si>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</si>
  <si>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</si>
  <si>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</si>
  <si>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</si>
  <si>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</si>
  <si>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</si>
  <si>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</si>
  <si>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</si>
  <si>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</si>
  <si>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</si>
  <si>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</si>
  <si>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</si>
  <si>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</si>
  <si>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</si>
  <si>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</si>
  <si>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</si>
  <si>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</si>
  <si>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</si>
  <si>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</si>
  <si>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</si>
  <si>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</si>
  <si>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</si>
  <si>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</si>
  <si>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</si>
  <si>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</si>
  <si>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</si>
  <si>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</si>
  <si>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</si>
  <si>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</si>
  <si>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</si>
  <si>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</si>
  <si>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</si>
  <si>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</si>
  <si>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</si>
  <si>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</si>
  <si>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</si>
  <si>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</si>
  <si>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</si>
  <si>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</si>
  <si>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</si>
  <si>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</si>
  <si>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</si>
  <si>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</si>
  <si>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</si>
  <si>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</si>
  <si>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</si>
  <si>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</si>
  <si>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</si>
  <si>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</si>
  <si>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</si>
  <si>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</si>
  <si>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</si>
  <si>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</si>
  <si>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</si>
  <si>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</si>
  <si>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</si>
  <si>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</si>
  <si>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</si>
  <si>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</si>
  <si>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</si>
  <si>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</si>
  <si>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</si>
  <si>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</si>
  <si>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</si>
  <si>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</si>
  <si>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</si>
  <si>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</si>
  <si>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</si>
  <si>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</si>
  <si>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</si>
  <si>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</si>
  <si>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</si>
  <si>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</si>
  <si>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</si>
  <si>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</si>
  <si>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</si>
  <si>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</si>
  <si>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</si>
  <si>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</si>
  <si>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</si>
  <si>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</si>
  <si>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</si>
  <si>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</si>
  <si>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</si>
  <si>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</si>
  <si>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</si>
  <si>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</si>
  <si>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</si>
  <si>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</si>
  <si>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</si>
  <si>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</si>
  <si>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</si>
  <si>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</si>
  <si>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</si>
  <si>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</si>
  <si>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</si>
  <si>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</si>
  <si>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</si>
  <si>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</si>
  <si>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</si>
  <si>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</si>
  <si>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</si>
  <si>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</si>
  <si>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</si>
  <si>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</si>
  <si>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</si>
  <si>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</si>
  <si>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</si>
  <si>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</si>
  <si>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</si>
  <si>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</si>
  <si>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</si>
  <si>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</si>
  <si>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</si>
  <si>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</si>
  <si>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</si>
  <si>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</si>
  <si>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</si>
  <si>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</si>
  <si>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</si>
  <si>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</si>
  <si>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</si>
  <si>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</si>
  <si>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</si>
  <si>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</si>
  <si>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</si>
  <si>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</si>
  <si>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</si>
  <si>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</si>
  <si>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</si>
  <si>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</si>
  <si>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</si>
  <si>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</si>
  <si>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</si>
  <si>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</si>
  <si>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</si>
  <si>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</si>
  <si>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</si>
  <si>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</si>
  <si>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</si>
  <si>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</si>
  <si>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</si>
  <si>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</si>
  <si>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</si>
  <si>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</si>
  <si>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</si>
  <si>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</si>
  <si>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</si>
  <si>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</si>
  <si>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</si>
  <si>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</si>
  <si>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</si>
  <si>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</si>
  <si>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</si>
  <si>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</si>
  <si>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</si>
  <si>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</si>
  <si>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</si>
  <si>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</si>
  <si>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</si>
  <si>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</si>
  <si>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</si>
  <si>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</si>
  <si>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</si>
  <si>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</si>
  <si>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</si>
  <si>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</si>
  <si>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</si>
  <si>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</si>
  <si>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</si>
  <si>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</si>
  <si>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</si>
  <si>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</si>
  <si>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</si>
  <si>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</si>
  <si>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</si>
  <si>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</si>
  <si>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</si>
  <si>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</si>
  <si>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</si>
  <si>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</si>
  <si>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</si>
  <si>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</si>
  <si>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</si>
  <si>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</si>
  <si>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</si>
  <si>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</si>
  <si>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</si>
  <si>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</si>
  <si>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</si>
  <si>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</si>
  <si>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</si>
  <si>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</si>
  <si>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</si>
  <si>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</si>
  <si>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</si>
  <si>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</si>
  <si>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</si>
  <si>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</si>
  <si>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</si>
  <si>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</si>
  <si>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</si>
  <si>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</si>
  <si>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</si>
  <si>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</si>
  <si>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</si>
  <si>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</si>
  <si>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</si>
  <si>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</si>
  <si>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</si>
  <si>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</si>
  <si>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</si>
  <si>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</si>
  <si>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</si>
  <si>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</si>
  <si>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</si>
  <si>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</si>
  <si>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</si>
  <si>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</si>
  <si>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</si>
  <si>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</si>
  <si>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</si>
  <si>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</si>
  <si>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</si>
  <si>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</si>
  <si>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</si>
  <si>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</si>
  <si>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</si>
  <si>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</si>
  <si>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</si>
  <si>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</si>
  <si>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</si>
  <si>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</si>
  <si>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</si>
  <si>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</si>
  <si>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</si>
  <si>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</si>
  <si>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</si>
  <si>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</si>
  <si>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</si>
  <si>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</si>
  <si>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</si>
  <si>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</si>
  <si>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</si>
  <si>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</si>
  <si>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</si>
  <si>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</si>
  <si>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</si>
  <si>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</si>
  <si>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</si>
  <si>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</si>
  <si>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</si>
  <si>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</si>
  <si>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</si>
  <si>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</si>
  <si>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</si>
  <si>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</si>
  <si>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</si>
  <si>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</si>
  <si>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</si>
  <si>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</si>
  <si>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</si>
  <si>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</si>
  <si>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</si>
  <si>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</si>
  <si>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</si>
  <si>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</si>
  <si>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</si>
  <si>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</si>
  <si>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</si>
  <si>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</si>
  <si>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</si>
  <si>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</si>
  <si>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</si>
  <si>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</si>
  <si>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</si>
  <si>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</si>
  <si>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</si>
  <si>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</si>
  <si>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</si>
  <si>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</si>
  <si>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</si>
  <si>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</si>
  <si>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</si>
  <si>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</si>
  <si>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</si>
  <si>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</si>
  <si>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</si>
  <si>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</si>
  <si>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</si>
  <si>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</si>
  <si>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</si>
  <si>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</si>
  <si>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</si>
  <si>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</si>
  <si>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</si>
  <si>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</si>
  <si>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</si>
  <si>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</si>
  <si>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</si>
  <si>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</si>
  <si>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</si>
  <si>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</si>
  <si>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</si>
  <si>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</si>
  <si>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</si>
  <si>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</si>
  <si>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</si>
  <si>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</si>
  <si>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</si>
  <si>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</si>
  <si>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</si>
  <si>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</si>
  <si>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</si>
  <si>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</si>
  <si>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</si>
  <si>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</si>
  <si>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</si>
  <si>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</si>
  <si>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</si>
  <si>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</si>
  <si>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</si>
  <si>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</si>
  <si>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</si>
  <si>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</si>
  <si>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</si>
  <si>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</si>
  <si>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</si>
  <si>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</si>
  <si>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</si>
  <si>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</si>
  <si>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</si>
  <si>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</si>
  <si>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</si>
  <si>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</si>
  <si>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</si>
  <si>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</si>
  <si>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</si>
  <si>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</si>
  <si>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</si>
  <si>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</si>
  <si>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</si>
  <si>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</si>
  <si>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</si>
  <si>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</si>
  <si>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</si>
  <si>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</si>
  <si>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</si>
  <si>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</si>
  <si>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</si>
  <si>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</si>
  <si>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</si>
  <si>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</si>
  <si>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</si>
  <si>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</si>
  <si>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</si>
  <si>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</si>
  <si>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</si>
  <si>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</si>
  <si>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</si>
  <si>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</si>
  <si>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</si>
  <si>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</si>
  <si>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</si>
  <si>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</si>
  <si>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</si>
  <si>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</si>
  <si>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</si>
  <si>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</si>
  <si>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</si>
  <si>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</si>
  <si>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</si>
  <si>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</si>
  <si>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</si>
  <si>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</si>
  <si>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</si>
  <si>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</si>
  <si>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</si>
  <si>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</si>
  <si>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</si>
  <si>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</si>
  <si>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</si>
  <si>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</si>
  <si>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</si>
  <si>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</si>
  <si>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</si>
  <si>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</si>
  <si>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</si>
  <si>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</si>
  <si>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</si>
  <si>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</si>
  <si>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</si>
  <si>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</si>
  <si>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</si>
  <si>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</si>
  <si>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</si>
  <si>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</si>
  <si>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</si>
  <si>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</si>
  <si>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</si>
  <si>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</si>
  <si>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</si>
  <si>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</si>
  <si>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</si>
  <si>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</si>
  <si>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</si>
  <si>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</si>
  <si>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</si>
  <si>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</si>
  <si>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</si>
  <si>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</si>
  <si>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</si>
  <si>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</si>
  <si>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</si>
  <si>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</si>
  <si>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</si>
  <si>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</si>
  <si>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</si>
  <si>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</si>
  <si>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</si>
  <si>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</si>
  <si>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</si>
  <si>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</si>
  <si>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</si>
  <si>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</si>
  <si>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</si>
  <si>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</si>
  <si>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</si>
  <si>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</si>
  <si>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</si>
  <si>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</si>
  <si>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</si>
  <si>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</si>
  <si>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</si>
  <si>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</si>
  <si>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</si>
  <si>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</si>
  <si>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</si>
  <si>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</si>
  <si>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</si>
  <si>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</si>
  <si>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</si>
  <si>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</si>
  <si>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</si>
  <si>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</si>
  <si>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</si>
  <si>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</si>
  <si>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</si>
  <si>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</si>
  <si>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</si>
  <si>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</si>
  <si>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</si>
  <si>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</si>
  <si>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</si>
  <si>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</si>
  <si>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</si>
  <si>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</si>
  <si>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</si>
  <si>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</si>
  <si>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</si>
  <si>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</si>
  <si>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</si>
  <si>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</si>
  <si>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</si>
  <si>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</si>
  <si>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</si>
  <si>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</si>
  <si>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</si>
  <si>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</si>
  <si>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</si>
  <si>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</si>
  <si>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</si>
  <si>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</si>
  <si>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</si>
  <si>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</si>
  <si>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</si>
  <si>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</si>
  <si>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</si>
  <si>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</si>
  <si>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</si>
  <si>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</si>
  <si>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</si>
  <si>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</si>
  <si>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</si>
  <si>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</si>
  <si>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</si>
  <si>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</si>
  <si>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</si>
  <si>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</si>
  <si>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</si>
  <si>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</si>
  <si>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</si>
  <si>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</si>
  <si>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</si>
  <si>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</si>
  <si>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</si>
  <si>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</si>
  <si>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</si>
  <si>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</si>
  <si>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</si>
  <si>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</si>
  <si>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</si>
  <si>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</si>
  <si>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</si>
  <si>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</si>
  <si>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</si>
  <si>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</si>
  <si>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</si>
  <si>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</si>
  <si>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</si>
  <si>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</si>
  <si>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</si>
  <si>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</si>
  <si>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</si>
  <si>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</si>
  <si>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</si>
  <si>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</si>
  <si>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</si>
  <si>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</si>
  <si>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</si>
  <si>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</si>
  <si>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</si>
  <si>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</si>
  <si>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</si>
  <si>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</si>
  <si>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</si>
  <si>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</si>
  <si>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</si>
  <si>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</si>
  <si>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</si>
  <si>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</si>
  <si>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</si>
  <si>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</si>
  <si>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</si>
  <si>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</si>
  <si>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</si>
  <si>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</si>
  <si>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</si>
  <si>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</si>
  <si>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</si>
  <si>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</si>
  <si>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</si>
  <si>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</si>
  <si>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</si>
  <si>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</si>
  <si>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</si>
  <si>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</si>
  <si>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</si>
  <si>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</si>
  <si>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</si>
  <si>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</si>
  <si>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</si>
  <si>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</si>
  <si>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</si>
  <si>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</si>
  <si>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</si>
  <si>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</si>
  <si>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</si>
  <si>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</si>
  <si>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</si>
  <si>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</si>
  <si>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</si>
  <si>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</si>
  <si>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</si>
  <si>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</si>
  <si>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</si>
  <si>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</si>
  <si>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</si>
  <si>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</si>
  <si>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</si>
  <si>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</si>
  <si>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</si>
  <si>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</si>
  <si>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</si>
  <si>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</si>
  <si>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</si>
  <si>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</si>
  <si>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</si>
  <si>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</si>
  <si>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</si>
  <si>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</si>
  <si>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</si>
  <si>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</si>
  <si>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</si>
  <si>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</si>
  <si>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</si>
  <si>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</si>
  <si>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</si>
  <si>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</si>
  <si>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</si>
  <si>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</si>
  <si>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</si>
  <si>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</si>
  <si>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</si>
  <si>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</si>
  <si>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</si>
  <si>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</si>
  <si>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</si>
  <si>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</si>
  <si>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</si>
  <si>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</si>
  <si>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</si>
  <si>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</si>
  <si>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</si>
  <si>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</si>
  <si>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</si>
  <si>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</si>
  <si>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</si>
  <si>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</si>
  <si>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</si>
  <si>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</si>
  <si>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</si>
  <si>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</si>
  <si>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</si>
  <si>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</si>
  <si>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</si>
  <si>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</si>
  <si>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</si>
  <si>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</si>
  <si>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</si>
  <si>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</si>
  <si>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</si>
  <si>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</si>
  <si>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</si>
  <si>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</si>
  <si>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</si>
  <si>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</si>
  <si>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</si>
  <si>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</si>
  <si>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</si>
  <si>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</si>
  <si>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</si>
  <si>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</si>
  <si>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</si>
  <si>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</si>
  <si>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</si>
  <si>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</si>
  <si>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</si>
  <si>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</si>
  <si>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</si>
  <si>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</si>
  <si>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</si>
  <si>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</si>
  <si>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</si>
  <si>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</si>
  <si>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</si>
  <si>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</si>
  <si>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</si>
  <si>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</si>
  <si>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</si>
  <si>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</si>
  <si>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</si>
  <si>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</si>
  <si>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</si>
  <si>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</si>
  <si>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</si>
  <si>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</si>
  <si>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</si>
  <si>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</si>
  <si>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</si>
  <si>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</si>
  <si>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</si>
  <si>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</si>
  <si>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</si>
  <si>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</si>
  <si>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</si>
  <si>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</si>
  <si>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</si>
  <si>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</si>
  <si>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</si>
  <si>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</si>
  <si>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</si>
  <si>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</si>
  <si>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</si>
  <si>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</si>
  <si>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</si>
  <si>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</si>
  <si>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</si>
  <si>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</si>
  <si>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</si>
  <si>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</si>
  <si>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</si>
  <si>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</si>
  <si>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</si>
  <si>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</si>
  <si>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</si>
  <si>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</si>
  <si>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</si>
  <si>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</si>
  <si>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</si>
  <si>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</si>
  <si>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</si>
  <si>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</si>
  <si>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</si>
  <si>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</si>
  <si>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</si>
  <si>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</si>
  <si>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</si>
  <si>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</si>
  <si>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</si>
  <si>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</si>
  <si>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</si>
  <si>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</si>
  <si>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</si>
  <si>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</si>
  <si>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</si>
  <si>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</si>
  <si>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</si>
  <si>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</si>
  <si>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</si>
  <si>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</si>
  <si>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</si>
  <si>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</si>
  <si>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</si>
  <si>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</si>
  <si>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</si>
  <si>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</si>
  <si>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</si>
  <si>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</si>
  <si>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</si>
  <si>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</si>
  <si>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</si>
  <si>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</si>
  <si>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</si>
  <si>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</si>
  <si>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</si>
  <si>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</si>
  <si>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</si>
  <si>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</si>
  <si>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</si>
  <si>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</si>
  <si>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</si>
  <si>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</si>
  <si>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</si>
  <si>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</si>
  <si>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</si>
  <si>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</si>
  <si>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</si>
  <si>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</si>
  <si>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</si>
  <si>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</si>
  <si>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</si>
  <si>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</si>
  <si>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</si>
  <si>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</si>
  <si>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</si>
  <si>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</si>
  <si>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</si>
  <si>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</si>
  <si>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</si>
  <si>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</si>
  <si>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</si>
  <si>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</si>
  <si>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</si>
  <si>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</si>
  <si>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</si>
  <si>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</si>
  <si>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</si>
  <si>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</si>
  <si>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</si>
  <si>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</si>
  <si>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</si>
  <si>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</si>
  <si>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</si>
  <si>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</si>
  <si>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</si>
  <si>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</si>
  <si>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</si>
  <si>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</si>
  <si>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</si>
  <si>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</si>
  <si>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</si>
  <si>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</si>
  <si>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</si>
  <si>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</si>
  <si>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</si>
  <si>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</si>
  <si>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</si>
  <si>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</si>
  <si>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</si>
  <si>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</si>
  <si>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</si>
  <si>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</si>
  <si>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</si>
  <si>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</si>
  <si>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</si>
  <si>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</si>
  <si>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</si>
  <si>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</si>
  <si>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</si>
  <si>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</si>
  <si>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</si>
  <si>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</si>
  <si>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</si>
  <si>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</si>
  <si>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</si>
  <si>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</si>
  <si>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</si>
  <si>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</si>
  <si>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</si>
  <si>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</si>
  <si>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</si>
  <si>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</si>
  <si>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</si>
  <si>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</si>
  <si>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</si>
  <si>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</si>
  <si>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</si>
  <si>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</si>
  <si>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</si>
  <si>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</si>
  <si>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</si>
  <si>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</si>
  <si>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</si>
  <si>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</si>
  <si>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</si>
  <si>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</si>
  <si>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</si>
  <si>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</si>
  <si>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</si>
  <si>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</si>
  <si>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</si>
  <si>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</si>
  <si>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</si>
  <si>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</si>
  <si>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</si>
  <si>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</si>
  <si>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</si>
  <si>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</si>
  <si>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</si>
  <si>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</si>
  <si>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</si>
  <si>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</si>
  <si>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</si>
  <si>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</si>
  <si>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</si>
  <si>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</si>
  <si>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</si>
  <si>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</si>
  <si>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</si>
  <si>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</si>
  <si>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</si>
  <si>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</si>
  <si>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</si>
  <si>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</si>
  <si>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</si>
  <si>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</si>
  <si>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</si>
  <si>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</si>
  <si>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</si>
  <si>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</si>
  <si>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</si>
  <si>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</si>
  <si>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</si>
  <si>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</si>
  <si>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</si>
  <si>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</si>
  <si>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</si>
  <si>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</si>
  <si>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</si>
  <si>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</si>
  <si>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</si>
  <si>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</si>
  <si>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</si>
  <si>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</si>
  <si>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</si>
  <si>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</si>
  <si>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</si>
  <si>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</si>
  <si>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</si>
  <si>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</si>
  <si>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</si>
  <si>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</si>
  <si>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</si>
  <si>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</si>
  <si>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</si>
  <si>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</si>
  <si>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</si>
  <si>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</si>
  <si>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</si>
  <si>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</si>
  <si>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</si>
  <si>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</si>
  <si>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</si>
  <si>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</si>
  <si>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</si>
  <si>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</si>
  <si>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</si>
  <si>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</si>
  <si>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</si>
  <si>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</si>
  <si>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</si>
  <si>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</si>
  <si>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</si>
  <si>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</si>
  <si>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</si>
  <si>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</si>
  <si>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</si>
  <si>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</si>
  <si>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</si>
  <si>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</si>
  <si>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</si>
  <si>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</si>
  <si>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</si>
  <si>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</si>
  <si>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</si>
  <si>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</si>
  <si>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</si>
  <si>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</si>
  <si>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</si>
  <si>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</si>
  <si>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</si>
  <si>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</si>
  <si>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</si>
  <si>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</si>
  <si>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</si>
  <si>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</si>
  <si>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</si>
  <si>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</si>
  <si>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</si>
  <si>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</si>
  <si>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</si>
  <si>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</si>
  <si>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</si>
  <si>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</si>
  <si>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</si>
  <si>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</si>
  <si>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</si>
  <si>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</si>
  <si>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</si>
  <si>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</si>
  <si>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</si>
  <si>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</si>
  <si>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</si>
  <si>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</si>
  <si>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</si>
  <si>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</si>
  <si>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</si>
  <si>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</si>
  <si>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</si>
  <si>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</si>
  <si>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</si>
  <si>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</si>
  <si>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</si>
  <si>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</si>
  <si>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</si>
  <si>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</si>
  <si>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</si>
  <si>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</si>
  <si>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</si>
  <si>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</si>
  <si>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</si>
  <si>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</si>
  <si>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</si>
  <si>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</si>
  <si>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</si>
  <si>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</si>
  <si>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</si>
  <si>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</si>
  <si>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</si>
  <si>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</si>
  <si>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</si>
  <si>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</si>
  <si>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</si>
  <si>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</si>
  <si>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</si>
  <si>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</si>
  <si>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</si>
  <si>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</si>
  <si>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</si>
  <si>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</si>
  <si>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</si>
  <si>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</si>
  <si>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</si>
  <si>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</si>
  <si>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</si>
  <si>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</si>
  <si>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</si>
  <si>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</si>
  <si>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</si>
  <si>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</si>
  <si>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</si>
  <si>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</si>
  <si>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</si>
  <si>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</si>
  <si>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</si>
  <si>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</si>
  <si>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</si>
  <si>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</si>
  <si>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</si>
  <si>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</si>
  <si>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</si>
  <si>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</si>
  <si>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</si>
  <si>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</si>
  <si>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</si>
  <si>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</si>
  <si>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</si>
  <si>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</si>
  <si>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</si>
  <si>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</si>
  <si>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</si>
  <si>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</si>
  <si>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</si>
  <si>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</si>
  <si>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</si>
  <si>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</si>
  <si>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</si>
  <si>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</si>
  <si>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</si>
  <si>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</si>
  <si>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</si>
  <si>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</si>
  <si>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</si>
  <si>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</si>
  <si>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</si>
  <si>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</si>
  <si>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</si>
  <si>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</si>
  <si>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</si>
  <si>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</si>
  <si>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</si>
  <si>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</si>
  <si>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</si>
  <si>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</si>
  <si>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</si>
  <si>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</si>
  <si>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</si>
  <si>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</si>
  <si>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</si>
  <si>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</si>
  <si>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</si>
  <si>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</si>
  <si>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</si>
  <si>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</si>
  <si>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</si>
  <si>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</si>
  <si>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</si>
  <si>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</si>
  <si>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</si>
  <si>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</si>
  <si>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</si>
  <si>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</si>
  <si>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</si>
  <si>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</si>
  <si>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</si>
  <si>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</si>
  <si>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</si>
  <si>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</si>
  <si>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</si>
  <si>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</si>
  <si>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</si>
  <si>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</si>
  <si>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</si>
  <si>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</si>
  <si>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</si>
  <si>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</si>
  <si>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</si>
  <si>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</si>
  <si>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</si>
  <si>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</si>
  <si>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</si>
  <si>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</si>
  <si>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</si>
  <si>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</si>
  <si>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</si>
  <si>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</si>
  <si>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</si>
  <si>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</si>
  <si>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</si>
  <si>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</si>
  <si>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</si>
  <si>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</si>
  <si>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</si>
  <si>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</si>
  <si>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</si>
  <si>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</si>
  <si>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</si>
  <si>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</si>
  <si>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</si>
  <si>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</si>
  <si>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</si>
  <si>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</si>
  <si>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</si>
  <si>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</si>
  <si>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</si>
  <si>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</si>
  <si>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</si>
  <si>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</si>
  <si>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</si>
  <si>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</si>
  <si>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</si>
  <si>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</si>
  <si>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</si>
  <si>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</si>
  <si>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</si>
  <si>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</si>
  <si>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</si>
  <si>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</si>
  <si>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</si>
  <si>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</si>
  <si>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</si>
  <si>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</si>
  <si>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</si>
  <si>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</si>
  <si>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</si>
  <si>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</si>
  <si>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</si>
  <si>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</si>
  <si>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</si>
  <si>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</si>
  <si>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</si>
  <si>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</si>
  <si>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</si>
  <si>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</si>
  <si>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</si>
  <si>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</si>
  <si>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</si>
  <si>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</si>
  <si>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</si>
  <si>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</si>
  <si>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</si>
  <si>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</si>
  <si>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</si>
  <si>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</si>
  <si>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</si>
  <si>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</si>
  <si>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</si>
  <si>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</si>
  <si>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</si>
  <si>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</si>
  <si>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</si>
  <si>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</si>
  <si>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</si>
  <si>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</si>
  <si>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</si>
  <si>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</si>
  <si>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</si>
  <si>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</si>
  <si>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</si>
  <si>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</si>
  <si>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</si>
  <si>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</si>
  <si>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</si>
  <si>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</si>
  <si>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</si>
  <si>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</si>
  <si>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</si>
  <si>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</si>
  <si>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</si>
  <si>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</si>
  <si>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</si>
  <si>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</si>
  <si>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</si>
  <si>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</si>
  <si>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</si>
  <si>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</si>
  <si>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</si>
  <si>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</si>
  <si>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</si>
  <si>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</si>
  <si>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</si>
  <si>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</si>
  <si>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</si>
  <si>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</si>
  <si>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</si>
  <si>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</si>
  <si>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</si>
  <si>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</si>
  <si>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</si>
  <si>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</si>
  <si>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</si>
  <si>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</si>
  <si>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</si>
  <si>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</si>
  <si>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</si>
  <si>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</si>
  <si>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</si>
  <si>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</si>
  <si>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</si>
  <si>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</si>
  <si>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</si>
  <si>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</si>
  <si>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</si>
  <si>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</si>
  <si>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</si>
  <si>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</si>
  <si>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</si>
  <si>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</si>
  <si>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</si>
  <si>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</si>
  <si>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</si>
  <si>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</si>
  <si>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</si>
  <si>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</si>
  <si>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</si>
  <si>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</si>
  <si>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</si>
  <si>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</si>
  <si>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</si>
  <si>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</si>
  <si>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</si>
  <si>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</si>
  <si>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</si>
  <si>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</si>
  <si>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</si>
  <si>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</si>
  <si>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</si>
  <si>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</si>
  <si>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</si>
  <si>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</si>
  <si>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</si>
  <si>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</si>
  <si>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</si>
  <si>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</si>
  <si>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</si>
  <si>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</si>
  <si>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</si>
  <si>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</si>
  <si>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</si>
  <si>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</si>
  <si>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</si>
  <si>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</si>
  <si>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</si>
  <si>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</si>
  <si>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</si>
  <si>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</si>
  <si>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</si>
  <si>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</si>
  <si>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</si>
  <si>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</si>
  <si>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</si>
  <si>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</si>
  <si>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</si>
  <si>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</si>
  <si>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</si>
  <si>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</si>
  <si>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</si>
  <si>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</si>
  <si>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</si>
  <si>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</si>
  <si>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</si>
  <si>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</si>
  <si>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</si>
  <si>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</si>
  <si>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</si>
  <si>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</si>
  <si>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</si>
  <si>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</si>
  <si>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</si>
  <si>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</si>
  <si>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</si>
  <si>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</si>
  <si>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</si>
  <si>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</si>
  <si>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</si>
  <si>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</si>
  <si>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</si>
  <si>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</si>
  <si>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</si>
  <si>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</si>
  <si>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</si>
  <si>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</si>
  <si>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</si>
  <si>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</si>
  <si>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</si>
  <si>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</si>
  <si>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</si>
  <si>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</si>
  <si>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</si>
  <si>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</si>
  <si>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</si>
  <si>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</si>
  <si>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</si>
  <si>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</si>
  <si>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</si>
  <si>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</si>
  <si>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</si>
  <si>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</si>
  <si>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</si>
  <si>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</si>
  <si>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</si>
  <si>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</si>
  <si>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</si>
  <si>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</si>
  <si>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</si>
  <si>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</si>
  <si>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</si>
  <si>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</si>
  <si>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</si>
  <si>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</si>
  <si>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</si>
  <si>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</si>
  <si>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</si>
  <si>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</si>
  <si>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</si>
  <si>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</si>
  <si>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</si>
  <si>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</si>
  <si>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</si>
  <si>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</si>
  <si>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</si>
  <si>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</si>
  <si>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</si>
  <si>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</si>
  <si>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</si>
  <si>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</si>
  <si>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</si>
  <si>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</si>
  <si>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</si>
  <si>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</si>
  <si>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</si>
  <si>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</si>
  <si>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</si>
  <si>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</si>
  <si>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</si>
  <si>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</si>
  <si>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</si>
  <si>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</si>
  <si>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</si>
  <si>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</si>
  <si>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</si>
  <si>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</si>
  <si>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</si>
  <si>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</si>
  <si>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</si>
  <si>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</si>
  <si>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</si>
  <si>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</si>
  <si>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</si>
  <si>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</si>
  <si>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</si>
  <si>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</si>
  <si>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</si>
  <si>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</si>
  <si>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</si>
  <si>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</si>
  <si>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</si>
  <si>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</si>
  <si>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</si>
  <si>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</si>
  <si>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</si>
  <si>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</si>
  <si>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</si>
  <si>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</si>
  <si>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</si>
  <si>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</si>
  <si>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</si>
  <si>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</si>
  <si>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</si>
  <si>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</si>
  <si>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</si>
  <si>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</si>
  <si>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</si>
  <si>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</si>
  <si>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</si>
  <si>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</si>
  <si>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</si>
  <si>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</si>
  <si>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</si>
  <si>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</si>
  <si>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</si>
  <si>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</si>
  <si>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</si>
  <si>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</si>
  <si>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</si>
  <si>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</si>
  <si>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</si>
  <si>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</si>
  <si>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</si>
  <si>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</si>
  <si>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</si>
  <si>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</si>
  <si>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</si>
  <si>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</si>
  <si>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</si>
  <si>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</si>
  <si>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</si>
  <si>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</si>
  <si>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</si>
  <si>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</si>
  <si>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</si>
  <si>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</si>
  <si>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</si>
  <si>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</si>
  <si>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</si>
  <si>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</si>
  <si>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</si>
  <si>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</si>
  <si>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</si>
  <si>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</si>
  <si>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</si>
  <si>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</si>
  <si>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</si>
  <si>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</si>
  <si>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</si>
  <si>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</si>
  <si>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</si>
  <si>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</si>
  <si>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</si>
  <si>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</si>
  <si>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</si>
  <si>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</si>
  <si>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</si>
  <si>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</si>
  <si>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</si>
  <si>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</si>
  <si>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</si>
  <si>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</si>
  <si>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</si>
  <si>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</si>
  <si>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</si>
  <si>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</si>
  <si>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</si>
  <si>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</si>
  <si>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</si>
  <si>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</si>
  <si>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</si>
  <si>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</si>
  <si>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</si>
  <si>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</si>
  <si>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</si>
  <si>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</si>
  <si>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</si>
  <si>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</si>
  <si>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</si>
  <si>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</si>
  <si>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</si>
  <si>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</si>
  <si>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</si>
  <si>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</si>
  <si>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</si>
  <si>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</si>
  <si>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</si>
  <si>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</si>
  <si>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</si>
  <si>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</si>
  <si>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</si>
  <si>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</si>
  <si>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</si>
  <si>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</si>
  <si>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</si>
  <si>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</si>
  <si>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</si>
  <si>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</si>
  <si>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</si>
  <si>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</si>
  <si>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</si>
  <si>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</si>
  <si>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</si>
  <si>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</si>
  <si>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</si>
  <si>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</si>
  <si>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</si>
  <si>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</si>
  <si>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</si>
  <si>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</si>
  <si>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</si>
  <si>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</si>
  <si>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</si>
  <si>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</si>
  <si>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</si>
  <si>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</si>
  <si>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</si>
  <si>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</si>
  <si>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</si>
  <si>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</si>
  <si>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</si>
  <si>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</si>
  <si>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</si>
  <si>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</si>
  <si>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</si>
  <si>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</si>
  <si>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</si>
  <si>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</si>
  <si>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</si>
  <si>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</si>
  <si>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</si>
  <si>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</si>
  <si>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</si>
  <si>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</si>
  <si>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</si>
  <si>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</si>
  <si>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</si>
  <si>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</si>
  <si>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</si>
  <si>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</si>
  <si>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</si>
  <si>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</si>
  <si>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</si>
  <si>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</si>
  <si>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</si>
  <si>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</si>
  <si>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</si>
  <si>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</si>
  <si>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</si>
  <si>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</si>
  <si>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</si>
  <si>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</si>
  <si>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</si>
  <si>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</si>
  <si>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</si>
  <si>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</si>
  <si>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</si>
  <si>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</si>
  <si>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</si>
  <si>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</si>
  <si>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</si>
  <si>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</si>
  <si>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</si>
  <si>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</si>
  <si>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</si>
  <si>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</si>
  <si>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</si>
  <si>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</si>
  <si>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</si>
  <si>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</si>
  <si>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</si>
  <si>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</si>
  <si>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</si>
  <si>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</si>
  <si>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</si>
  <si>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</si>
  <si>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</si>
  <si>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</si>
  <si>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</si>
  <si>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</si>
  <si>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</si>
  <si>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</si>
  <si>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</si>
  <si>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</si>
  <si>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</si>
  <si>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</si>
  <si>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</si>
  <si>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</si>
  <si>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</si>
  <si>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</si>
  <si>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</si>
  <si>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</si>
  <si>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</si>
  <si>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</si>
  <si>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</si>
  <si>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</si>
  <si>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</si>
  <si>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</si>
  <si>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</si>
  <si>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</si>
  <si>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</si>
  <si>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</si>
  <si>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</si>
  <si>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</si>
  <si>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</si>
  <si>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</si>
  <si>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</si>
  <si>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</si>
  <si>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</si>
  <si>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</si>
  <si>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</si>
  <si>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</si>
  <si>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</si>
  <si>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</si>
  <si>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</si>
  <si>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</si>
  <si>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</si>
  <si>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</si>
  <si>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</si>
  <si>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</si>
  <si>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</si>
  <si>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</si>
  <si>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</si>
  <si>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</si>
  <si>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</si>
  <si>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</si>
  <si>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</si>
  <si>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</si>
  <si>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</si>
  <si>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</si>
  <si>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</si>
  <si>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</si>
  <si>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</si>
  <si>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</si>
  <si>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</si>
  <si>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</si>
  <si>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</si>
  <si>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</si>
  <si>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</si>
  <si>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</si>
  <si>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</si>
  <si>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</si>
  <si>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</si>
  <si>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</si>
  <si>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</si>
  <si>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</si>
  <si>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</si>
  <si>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</si>
  <si>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</si>
  <si>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</si>
  <si>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</si>
  <si>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</si>
  <si>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</si>
  <si>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</si>
  <si>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</si>
  <si>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</si>
  <si>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</si>
  <si>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</si>
  <si>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</si>
  <si>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</si>
  <si>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</si>
  <si>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</si>
  <si>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</si>
  <si>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</si>
  <si>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</si>
  <si>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</si>
  <si>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</si>
  <si>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</si>
  <si>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</si>
  <si>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</si>
  <si>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</si>
  <si>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</si>
  <si>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</si>
  <si>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</si>
  <si>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</si>
  <si>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</si>
  <si>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</si>
  <si>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</si>
  <si>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</si>
  <si>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</si>
  <si>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</si>
  <si>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</si>
  <si>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</si>
  <si>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</si>
  <si>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</si>
  <si>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</si>
  <si>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</si>
  <si>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</si>
  <si>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</si>
  <si>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</si>
  <si>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</si>
  <si>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</si>
  <si>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</si>
  <si>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</si>
  <si>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</si>
  <si>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</si>
  <si>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</si>
  <si>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</si>
  <si>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</si>
  <si>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</si>
  <si>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</si>
  <si>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</si>
  <si>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</si>
  <si>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</si>
  <si>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</si>
  <si>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</si>
  <si>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</si>
  <si>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</si>
  <si>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</si>
  <si>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</si>
  <si>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</si>
  <si>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</si>
  <si>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</si>
  <si>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</si>
  <si>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</si>
  <si>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</si>
  <si>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</si>
  <si>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</si>
  <si>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</si>
  <si>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</si>
  <si>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</si>
  <si>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</si>
  <si>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</si>
  <si>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</si>
  <si>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</si>
  <si>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</si>
  <si>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</si>
  <si>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</si>
  <si>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</si>
  <si>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</si>
  <si>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</si>
  <si>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</si>
  <si>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</si>
  <si>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</si>
  <si>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</si>
  <si>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</si>
  <si>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</si>
  <si>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</si>
  <si>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</si>
  <si>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</si>
  <si>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</si>
  <si>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</si>
  <si>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</si>
  <si>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</si>
  <si>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</si>
  <si>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</si>
  <si>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</si>
  <si>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</si>
  <si>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</si>
  <si>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</si>
  <si>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</si>
  <si>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</si>
  <si>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</si>
  <si>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</si>
  <si>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</si>
  <si>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</si>
  <si>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</si>
  <si>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</si>
  <si>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</si>
  <si>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</si>
  <si>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</si>
  <si>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</si>
  <si>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</si>
  <si>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</si>
  <si>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</si>
  <si>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</si>
  <si>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</si>
  <si>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</si>
  <si>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</si>
  <si>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</si>
  <si>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</si>
  <si>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</si>
  <si>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</si>
  <si>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</si>
  <si>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</si>
  <si>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</si>
  <si>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</si>
  <si>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</si>
  <si>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</si>
  <si>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</si>
  <si>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</si>
  <si>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</si>
  <si>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</si>
  <si>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</si>
  <si>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</si>
  <si>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</si>
  <si>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</si>
  <si>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</si>
  <si>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</si>
  <si>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</si>
  <si>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</si>
  <si>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</si>
  <si>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</si>
  <si>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</si>
  <si>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</si>
  <si>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</si>
  <si>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</si>
  <si>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</si>
  <si>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</si>
  <si>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</si>
  <si>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</si>
  <si>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</si>
  <si>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</si>
  <si>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</si>
  <si>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</si>
  <si>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</si>
  <si>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</si>
  <si>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</si>
  <si>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</si>
  <si>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</si>
  <si>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</si>
  <si>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</si>
  <si>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</si>
  <si>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</si>
  <si>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</si>
  <si>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</si>
  <si>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</si>
  <si>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</si>
  <si>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</si>
  <si>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</si>
  <si>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</si>
  <si>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</si>
  <si>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</si>
  <si>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</si>
  <si>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</si>
  <si>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</si>
  <si>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</si>
  <si>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</si>
  <si>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</si>
  <si>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</si>
  <si>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</si>
  <si>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</si>
  <si>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</si>
  <si>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</si>
  <si>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</si>
  <si>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</si>
  <si>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</si>
  <si>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</si>
  <si>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</si>
  <si>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</si>
  <si>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</si>
  <si>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</si>
  <si>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</si>
  <si>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</si>
  <si>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</si>
  <si>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</si>
  <si>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</si>
  <si>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</si>
  <si>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</si>
  <si>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</si>
  <si>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</si>
  <si>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</si>
  <si>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</si>
  <si>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</si>
  <si>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</si>
  <si>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</si>
  <si>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</si>
  <si>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</si>
  <si>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</si>
  <si>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</si>
  <si>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</si>
  <si>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</si>
  <si>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</si>
  <si>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</si>
  <si>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</si>
  <si>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</si>
  <si>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</si>
  <si>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</si>
  <si>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</si>
  <si>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</si>
  <si>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</si>
  <si>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</si>
  <si>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</si>
  <si>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</si>
  <si>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</si>
  <si>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</si>
  <si>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</si>
  <si>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</si>
  <si>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</si>
  <si>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</si>
  <si>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</si>
  <si>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</si>
  <si>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</si>
  <si>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</si>
  <si>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</si>
  <si>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</si>
  <si>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</si>
  <si>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</si>
  <si>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</si>
  <si>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</si>
  <si>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</si>
  <si>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</si>
  <si>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</si>
  <si>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</si>
  <si>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</si>
  <si>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</si>
  <si>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</si>
  <si>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</si>
  <si>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</si>
  <si>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</si>
  <si>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</si>
  <si>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</si>
  <si>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</si>
  <si>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</si>
  <si>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</si>
  <si>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</si>
  <si>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</si>
  <si>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</si>
  <si>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</si>
  <si>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</si>
  <si>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</si>
  <si>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</si>
  <si>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</si>
  <si>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</si>
  <si>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</si>
  <si>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</si>
  <si>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</si>
  <si>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</si>
  <si>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</si>
  <si>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</si>
  <si>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</si>
  <si>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</si>
  <si>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</si>
  <si>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</si>
  <si>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</si>
  <si>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</si>
  <si>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</si>
  <si>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</si>
  <si>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</si>
  <si>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</si>
  <si>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</si>
  <si>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</si>
  <si>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</si>
  <si>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</si>
  <si>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</si>
  <si>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</si>
  <si>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</si>
  <si>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</si>
  <si>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</si>
  <si>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</si>
  <si>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</si>
  <si>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</si>
  <si>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</si>
  <si>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</si>
  <si>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</si>
  <si>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</si>
  <si>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</si>
  <si>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</si>
  <si>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</si>
  <si>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</si>
  <si>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</si>
  <si>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</si>
  <si>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</si>
  <si>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</si>
  <si>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</si>
  <si>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</si>
  <si>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</si>
  <si>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</si>
  <si>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</si>
  <si>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</si>
  <si>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</si>
  <si>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</si>
  <si>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</si>
  <si>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</si>
  <si>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</si>
  <si>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</si>
  <si>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</si>
  <si>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</si>
  <si>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</si>
  <si>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</si>
  <si>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</si>
  <si>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</si>
  <si>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</si>
  <si>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</si>
  <si>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</si>
  <si>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</si>
  <si>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</si>
  <si>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</si>
  <si>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</si>
  <si>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</si>
  <si>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</si>
  <si>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</si>
  <si>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</si>
  <si>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</si>
  <si>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</si>
  <si>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</si>
  <si>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</si>
  <si>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</si>
  <si>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</si>
  <si>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</si>
  <si>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</si>
  <si>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</si>
  <si>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</si>
  <si>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</si>
  <si>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</si>
  <si>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</si>
  <si>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</si>
  <si>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</si>
  <si>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</si>
  <si>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</si>
  <si>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</si>
  <si>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</si>
  <si>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</si>
  <si>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</si>
  <si>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</si>
  <si>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</si>
  <si>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</si>
  <si>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</si>
  <si>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</si>
  <si>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</si>
  <si>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</si>
  <si>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</si>
  <si>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</si>
  <si>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</si>
  <si>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</si>
  <si>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</si>
  <si>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</si>
  <si>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</si>
  <si>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</si>
  <si>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</si>
  <si>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</si>
  <si>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</si>
  <si>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</si>
  <si>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</si>
  <si>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</si>
  <si>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</si>
  <si>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</si>
  <si>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</si>
  <si>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</si>
  <si>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</si>
  <si>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</si>
  <si>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</si>
  <si>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</si>
  <si>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</si>
  <si>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</si>
  <si>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</si>
  <si>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</si>
  <si>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</si>
  <si>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</si>
  <si>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</si>
  <si>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</si>
  <si>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</si>
  <si>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</si>
  <si>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</si>
  <si>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</si>
  <si>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</si>
  <si>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</si>
  <si>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</si>
  <si>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</si>
  <si>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</si>
  <si>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</si>
  <si>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</si>
  <si>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</si>
  <si>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</si>
  <si>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</si>
  <si>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</si>
  <si>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</si>
  <si>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</si>
  <si>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</si>
  <si>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</si>
  <si>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</si>
  <si>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</si>
  <si>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</si>
  <si>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</si>
  <si>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</si>
  <si>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</si>
  <si>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</si>
  <si>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</si>
  <si>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</si>
  <si>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</si>
  <si>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</si>
  <si>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</si>
  <si>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</si>
  <si>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</si>
  <si>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</si>
  <si>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</si>
  <si>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</si>
  <si>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</si>
  <si>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</si>
  <si>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</si>
  <si>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</si>
  <si>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</si>
  <si>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</si>
  <si>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</si>
  <si>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</si>
  <si>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</si>
  <si>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</si>
  <si>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</si>
  <si>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</si>
  <si>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</si>
  <si>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</si>
  <si>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</si>
  <si>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</si>
  <si>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</si>
  <si>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</si>
  <si>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</si>
  <si>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</si>
  <si>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</si>
  <si>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</si>
  <si>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</si>
  <si>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</si>
  <si>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</si>
  <si>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</si>
  <si>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</si>
  <si>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</si>
  <si>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</si>
  <si>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</si>
  <si>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</si>
  <si>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</si>
  <si>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</si>
  <si>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</si>
  <si>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</si>
  <si>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</si>
  <si>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</si>
  <si>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</si>
  <si>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</si>
  <si>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</si>
  <si>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</si>
  <si>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</si>
  <si>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</si>
  <si>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</si>
  <si>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</si>
  <si>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</si>
  <si>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</si>
  <si>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</si>
  <si>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</si>
  <si>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</si>
  <si>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</si>
  <si>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</si>
  <si>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</si>
  <si>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</si>
  <si>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</si>
  <si>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</si>
  <si>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</si>
  <si>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</si>
  <si>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</si>
  <si>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</si>
  <si>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</si>
  <si>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</si>
  <si>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</si>
  <si>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</si>
  <si>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</si>
  <si>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</si>
  <si>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</si>
  <si>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</si>
  <si>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</si>
  <si>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</si>
  <si>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</si>
  <si>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</si>
  <si>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</si>
  <si>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</si>
  <si>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</si>
  <si>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</si>
  <si>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</si>
  <si>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</si>
  <si>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</si>
  <si>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</si>
  <si>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</si>
  <si>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</si>
  <si>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</si>
  <si>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</si>
  <si>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</si>
  <si>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</si>
  <si>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</si>
  <si>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</si>
  <si>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</si>
  <si>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</si>
  <si>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</si>
  <si>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</si>
  <si>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</si>
  <si>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</si>
  <si>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</si>
  <si>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</si>
  <si>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</si>
  <si>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</si>
  <si>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</si>
  <si>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</si>
  <si>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</si>
  <si>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</si>
  <si>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</si>
  <si>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</si>
  <si>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</si>
  <si>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</si>
  <si>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</si>
  <si>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</si>
  <si>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</si>
  <si>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</si>
  <si>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</si>
  <si>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</si>
  <si>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</si>
  <si>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</si>
  <si>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</si>
  <si>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</si>
  <si>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</si>
  <si>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</si>
  <si>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</si>
  <si>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</si>
  <si>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</si>
  <si>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</si>
  <si>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</si>
  <si>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</si>
  <si>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</si>
  <si>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</si>
  <si>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</si>
  <si>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</si>
  <si>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</si>
  <si>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</si>
  <si>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</si>
  <si>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</si>
  <si>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</si>
  <si>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</si>
  <si>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</si>
  <si>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</si>
  <si>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</si>
  <si>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</si>
  <si>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</si>
  <si>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</si>
  <si>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</si>
  <si>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</si>
  <si>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</si>
  <si>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</si>
  <si>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</si>
  <si>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</si>
  <si>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</si>
  <si>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</si>
  <si>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</si>
  <si>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</si>
  <si>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</si>
  <si>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</si>
  <si>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</si>
  <si>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</si>
  <si>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</si>
  <si>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</si>
  <si>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</si>
  <si>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</si>
  <si>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</si>
  <si>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</si>
  <si>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</si>
  <si>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</si>
  <si>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</si>
  <si>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</si>
  <si>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</si>
  <si>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</si>
  <si>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</si>
  <si>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</si>
  <si>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</si>
  <si>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</si>
  <si>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</si>
  <si>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</si>
  <si>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</si>
  <si>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</si>
  <si>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</si>
  <si>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</si>
  <si>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</si>
  <si>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</si>
  <si>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</si>
  <si>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</si>
  <si>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</si>
  <si>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</si>
  <si>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</si>
  <si>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</si>
  <si>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</si>
  <si>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</si>
  <si>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</si>
  <si>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</si>
  <si>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</si>
  <si>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</si>
  <si>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</si>
  <si>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</si>
  <si>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</si>
  <si>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</si>
  <si>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</si>
  <si>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</si>
  <si>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</si>
  <si>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</si>
  <si>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</si>
  <si>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</si>
  <si>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</si>
  <si>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</si>
  <si>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</si>
  <si>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</si>
  <si>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</si>
  <si>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</si>
  <si>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</si>
  <si>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</si>
  <si>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</si>
  <si>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</si>
  <si>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</si>
  <si>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</si>
  <si>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</si>
  <si>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</si>
  <si>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</si>
  <si>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</si>
  <si>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</si>
  <si>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</si>
  <si>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</si>
  <si>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</si>
  <si>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</si>
  <si>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</si>
  <si>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</si>
  <si>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</si>
  <si>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</si>
  <si>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</si>
  <si>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</si>
  <si>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</si>
  <si>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</si>
  <si>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</si>
  <si>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</si>
  <si>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</si>
  <si>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</si>
  <si>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</si>
  <si>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</si>
  <si>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</si>
  <si>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</si>
  <si>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</si>
  <si>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</si>
  <si>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</si>
  <si>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</si>
  <si>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</si>
  <si>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</si>
  <si>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</si>
  <si>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</si>
  <si>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</si>
  <si>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</si>
  <si>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</si>
  <si>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</si>
  <si>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</si>
  <si>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</si>
  <si>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</si>
  <si>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</si>
  <si>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</si>
  <si>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</si>
  <si>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</si>
  <si>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</si>
  <si>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</si>
  <si>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</si>
  <si>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</si>
  <si>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</si>
  <si>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</si>
  <si>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</si>
  <si>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</si>
  <si>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</si>
  <si>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</si>
  <si>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</si>
  <si>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</si>
  <si>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</si>
  <si>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</si>
  <si>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</si>
  <si>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</si>
  <si>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</si>
  <si>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</si>
  <si>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</si>
  <si>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</si>
  <si>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</si>
  <si>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</si>
  <si>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</si>
  <si>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</si>
  <si>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</si>
  <si>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</si>
  <si>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</si>
  <si>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</si>
  <si>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</si>
  <si>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</si>
  <si>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</si>
  <si>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</si>
  <si>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</si>
  <si>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</si>
  <si>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</si>
  <si>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</si>
  <si>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</si>
  <si>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</si>
  <si>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</si>
  <si>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</si>
  <si>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</si>
  <si>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</si>
  <si>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</si>
  <si>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</si>
  <si>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</si>
  <si>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</si>
  <si>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</si>
  <si>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</si>
  <si>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</si>
  <si>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</si>
  <si>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</si>
  <si>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</si>
  <si>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</si>
  <si>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</si>
  <si>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</si>
  <si>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</si>
  <si>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</si>
  <si>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</si>
  <si>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</si>
  <si>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</si>
  <si>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</si>
  <si>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</si>
  <si>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</si>
  <si>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</si>
  <si>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</si>
  <si>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</si>
  <si>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</si>
  <si>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</si>
  <si>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</si>
  <si>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</si>
  <si>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</si>
  <si>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</si>
  <si>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</si>
  <si>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</si>
  <si>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</si>
  <si>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</si>
  <si>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</si>
  <si>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</si>
  <si>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</si>
  <si>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</si>
  <si>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</si>
  <si>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</si>
  <si>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</si>
  <si>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</si>
  <si>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</si>
  <si>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</si>
  <si>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</si>
  <si>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</si>
  <si>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</si>
  <si>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</si>
  <si>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</si>
  <si>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</si>
  <si>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</si>
  <si>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</si>
  <si>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</si>
  <si>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</si>
  <si>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</si>
  <si>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</si>
  <si>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</si>
  <si>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</si>
  <si>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</si>
  <si>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</si>
  <si>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</si>
  <si>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</si>
  <si>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</si>
  <si>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</si>
  <si>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</si>
  <si>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</si>
  <si>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</si>
  <si>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</si>
  <si>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</si>
  <si>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</si>
  <si>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</si>
  <si>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</si>
  <si>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</si>
  <si>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</si>
  <si>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</si>
  <si>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</si>
  <si>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</si>
  <si>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</si>
  <si>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</si>
  <si>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</si>
  <si>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</si>
  <si>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</si>
  <si>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</si>
  <si>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</si>
  <si>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</si>
  <si>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</si>
  <si>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</si>
  <si>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</si>
  <si>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</si>
  <si>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</si>
  <si>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</si>
  <si>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</si>
  <si>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</si>
  <si>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</si>
  <si>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</si>
  <si>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</si>
  <si>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</si>
  <si>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</si>
  <si>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</si>
  <si>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</si>
  <si>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</si>
  <si>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</si>
  <si>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</si>
  <si>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</si>
  <si>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</si>
  <si>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</si>
  <si>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</si>
  <si>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</si>
  <si>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</si>
  <si>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</si>
  <si>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</si>
  <si>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</si>
  <si>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</si>
  <si>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</si>
  <si>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</si>
  <si>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</si>
  <si>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</si>
  <si>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</si>
  <si>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</si>
  <si>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</si>
  <si>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</si>
  <si>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</si>
  <si>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</si>
  <si>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</si>
  <si>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</si>
  <si>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</si>
  <si>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</si>
  <si>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</si>
  <si>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</si>
  <si>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</si>
  <si>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</si>
  <si>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</si>
  <si>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</si>
  <si>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</si>
  <si>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</si>
  <si>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</si>
  <si>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</si>
  <si>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</si>
  <si>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</si>
  <si>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</si>
  <si>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</si>
  <si>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</si>
  <si>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</si>
  <si>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</si>
  <si>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</si>
  <si>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</si>
  <si>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</si>
  <si>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</si>
  <si>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</si>
  <si>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</si>
  <si>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</si>
  <si>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</si>
  <si>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</si>
  <si>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</si>
  <si>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</si>
  <si>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</si>
  <si>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</si>
  <si>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</si>
  <si>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</si>
  <si>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</si>
  <si>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</si>
  <si>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</si>
  <si>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</si>
  <si>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</si>
  <si>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</si>
  <si>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</si>
  <si>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</si>
  <si>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</si>
  <si>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</si>
  <si>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</si>
  <si>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</si>
  <si>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</si>
  <si>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</si>
  <si>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</si>
  <si>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</si>
  <si>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</si>
  <si>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</si>
  <si>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</si>
  <si>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</si>
  <si>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</si>
  <si>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</si>
  <si>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</si>
  <si>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</si>
  <si>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</si>
  <si>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</si>
  <si>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</si>
  <si>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</si>
  <si>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</si>
  <si>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</si>
  <si>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</si>
  <si>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</si>
  <si>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</si>
  <si>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</si>
  <si>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</si>
  <si>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</si>
  <si>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</si>
  <si>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</si>
  <si>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</si>
  <si>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</si>
  <si>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</si>
  <si>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</si>
  <si>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</si>
  <si>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</si>
  <si>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</si>
  <si>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</si>
  <si>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</si>
  <si>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</si>
  <si>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</si>
  <si>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</si>
  <si>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</si>
  <si>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</si>
  <si>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</si>
  <si>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</si>
  <si>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</si>
  <si>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</si>
  <si>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</si>
  <si>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</si>
  <si>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</si>
  <si>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</si>
  <si>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</si>
  <si>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</si>
  <si>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</si>
  <si>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</si>
  <si>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</si>
  <si>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</si>
  <si>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</si>
  <si>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</si>
  <si>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</si>
  <si>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</si>
  <si>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</si>
  <si>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</si>
  <si>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</si>
  <si>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</si>
  <si>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</si>
  <si>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</si>
  <si>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</si>
  <si>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</si>
  <si>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</si>
  <si>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</si>
  <si>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</si>
  <si>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</si>
  <si>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</si>
  <si>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</si>
  <si>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</si>
  <si>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</si>
  <si>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</si>
  <si>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</si>
  <si>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</si>
  <si>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</si>
  <si>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</si>
  <si>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</si>
  <si>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</si>
  <si>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</si>
  <si>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</si>
  <si>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</si>
  <si>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</si>
  <si>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</si>
  <si>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</si>
  <si>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</si>
  <si>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</si>
  <si>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</si>
  <si>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</si>
  <si>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</si>
  <si>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</si>
  <si>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</si>
  <si>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</si>
  <si>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</si>
  <si>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</si>
  <si>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</si>
  <si>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</si>
  <si>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</si>
  <si>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</si>
  <si>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</si>
  <si>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</si>
  <si>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</si>
  <si>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</si>
  <si>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</si>
  <si>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</si>
  <si>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</si>
  <si>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</si>
  <si>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</si>
  <si>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</si>
  <si>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</si>
  <si>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</si>
  <si>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</si>
  <si>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</si>
  <si>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</si>
  <si>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</si>
  <si>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PCM-20251010-00000793</t>
  </si>
  <si>
    <t xml:space="preserve">ETA 60 min </t>
  </si>
  <si>
    <t xml:space="preserve"> PCM-20250215-00000830 </t>
  </si>
  <si>
    <t>LTE site still down and  site located in aramco area access issue need special permission</t>
  </si>
  <si>
    <t xml:space="preserve"> PCM-20251010-00000742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</si>
  <si>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</si>
  <si>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</si>
  <si>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</si>
  <si>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</si>
  <si>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</si>
  <si>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TT-20251009-01412 -NO NEW PCM</t>
  </si>
  <si>
    <t>EM Team on the way ETA: 45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</si>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</sst>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4" totalsRowShown="0" headerRowDxfId="157" dataDxfId="156" headerRowBorderDxfId="154" tableBorderDxfId="155" totalsRowBorderDxfId="153">
  <autoFilter ref="A1:CJ1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0" totalsRowShown="0" headerRowDxfId="48" dataDxfId="47" headerRowBorderDxfId="45" tableBorderDxfId="46" totalsRowBorderDxfId="44">
  <autoFilter ref="A1:L4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4" totalsRowShown="0" headerRowDxfId="31" dataDxfId="30" headerRowBorderDxfId="28" tableBorderDxfId="29">
  <autoFilter ref="A1:L1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1" totalsRowShown="0" headerRowDxfId="15" dataDxfId="14" headerRowBorderDxfId="12" tableBorderDxfId="13">
  <autoFilter ref="A1:L1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277.63993379629392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0.13060509259230457</v>
      </c>
      <c r="H3" s="144">
        <v>45940.547002314815</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45940.58835972222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45940.58835972222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45940.58835972222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45940.58835972222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45940.58835972222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45940.58835972222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45940.58835972222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45940.58835972222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45940.58835972222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45940.58835972222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45940.58835972222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45940.58835972222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45940.58835972222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45940.58835972222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45940.58835972222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45940.58835972222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45940.58835972222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45940.58835972222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45940.58835972222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45940.58835972222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45940.58835972222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45940.58835972222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45940.58835972222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45940.58835972222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45940.58835972222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45940.58835972222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45940.58835972222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45940.58835972222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45940.58835972222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45940.58835972222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45940.58835972222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45940.58835972222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45940.58835972222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45940.58835972222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45940.58835972222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45940.58835972222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45940.58835972222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45940.58835972222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45940.58835972222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45940.58835972222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45940.58835972222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45940.58835972222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45940.58835972222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45940.58835972222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45940.58835972222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45940.58835972222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45940.58835972222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45940.58835972222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45940.58835972222</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45940.58835972222</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45940.58835972222</v>
      </c>
      <c r="H54" s="144"/>
      <c r="I54" s="142" t="str">
        <f>IFERROR(VLOOKUP(D54,DB!A:F,6,0),"")</f>
        <v/>
      </c>
      <c r="J54" s="65" t="str">
        <f>IFERROR(VLOOKUP(D54,DB!A:G,7,0),"")</f>
        <v/>
      </c>
      <c r="K54" s="146"/>
      <c r="L54" s="147" t="str">
        <f>IFERROR(VLOOKUP(D54,DB!A:I,9,0),"")</f>
        <v/>
      </c>
      <c r="M54" s="70"/>
      <c r="N54" s="70"/>
      <c r="O54" s="70"/>
    </row>
  </sheetData>
  <customSheetViews>
    <customSheetView guid="{F6042A99-DD27-4453-835D-0834D95730CC}" filter="1" showAutoFilter="1">
      <pageMargins left="0" right="0" top="0" bottom="0" header="0" footer="0"/>
      <autoFilter ref="B1:M1" xr:uid="{B9014377-FE59-4778-9F7E-36686A4E57C7}"/>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4"/>
  <sheetViews>
    <sheetView tabSelected="1" workbookViewId="0">
      <selection activeCell="D11" sqref="D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133.86127638888865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115.58852175925858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0.54173935185099253</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39056</v>
      </c>
      <c r="B7" s="18" t="str">
        <f>IFERROR(VLOOKUP(D7,DB!A:K,11,0),"")</f>
        <v>R2</v>
      </c>
      <c r="C7" s="18">
        <v>1</v>
      </c>
      <c r="D7" s="18" t="s">
        <v>21504</v>
      </c>
      <c r="E7" s="120" t="s">
        <v>38964</v>
      </c>
      <c r="F7" s="121">
        <v>45940.579155092593</v>
      </c>
      <c r="G7" s="122">
        <f ca="1">IFERROR(NOW()-F7,"-")</f>
        <v>9.2046296267653815E-3</v>
      </c>
      <c r="H7" s="121">
        <v>45940.537488425929</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45940.58835972222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45940.58835972222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45940.58835972222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45940.58835972222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45940.58835972222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45940.58835972222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45940.58835972222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45940.58835972222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45940.58835972222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45940.58835972222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45940.58835972222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45940.58835972222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45940.58835972222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45940.58835972222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45940.58835972222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45940.58835972222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45940.58835972222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45940.58835972222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45940.58835972222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45940.58835972222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45940.58835972222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45940.58835972222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45940.58835972222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45940.58835972222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45940.58835972222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45940.58835972222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45940.58835972222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45940.58835972222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45940.58835972222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45940.58835972222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45940.58835972222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45940.58835972222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45940.58835972222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45940.58835972222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45940.58835972222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45940.58835972222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45940.58835972222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45940.58835972222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45940.58835972222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45940.58835972222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45940.58835972222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45940.58835972222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45940.58835972222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45940.58835972222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45940.58835972222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45940.58835972222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45940.58835972222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45940.58835972222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45940.58835972222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45940.58835972222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45940.58835972222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45940.58835972222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45940.58835972222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45940.58835972222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45940.58835972222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45940.58835972222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45940.58835972222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45940.58835972222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45940.58835972222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45940.58835972222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45940.58835972222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45940.58835972222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45940.58835972222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45940.58835972222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45940.58835972222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45940.58835972222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45940.58835972222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45940.58835972222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45940.58835972222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45940.58835972222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45940.58835972222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45940.58835972222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45940.58835972222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45940.58835972222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45940.58835972222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45940.58835972222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45940.58835972222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45940.58835972222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45940.58835972222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45940.58835972222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45940.58835972222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45940.58835972222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45940.58835972222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45940.58835972222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45940.58835972222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45940.58835972222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45940.58835972222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45940.58835972222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45940.58835972222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45940.58835972222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45940.58835972222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45940.58835972222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45940.58835972222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45940.58835972222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45940.58835972222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45940.58835972222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45940.58835972222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45940.58835972222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45940.58835972222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45940.58835972222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45940.58835972222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45940.58835972222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45940.58835972222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45940.58835972222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45940.58835972222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45940.58835972222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45940.58835972222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45940.58835972222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45940.58835972222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45940.58835972222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45940.58835972222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45940.58835972222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45940.58835972222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45940.58835972222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45940.58835972222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45940.58835972222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45940.58835972222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45940.58835972222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45940.58835972222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45940.58835972222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45940.58835972222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45940.58835972222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45940.58835972222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45940.58835972222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45940.58835972222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45940.58835972222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45940.58835972222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45940.58835972222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45940.58835972222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45940.58835972222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45940.58835972222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45940.58835972222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45940.58835972222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45940.58835972222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45940.58835972222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45940.58835972222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45940.58835972222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45940.58835972222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45940.58835972222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45940.58835972222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45940.58835972222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45940.58835972222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45940.58835972222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45940.58835972222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45940.58835972222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45940.58835972222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45940.58835972222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45940.58835972222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45940.58835972222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45940.58835972222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45940.58835972222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45940.58835972222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45940.58835972222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45940.58835972222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45940.58835972222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45940.58835972222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45940.58835972222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45940.58835972222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45940.58835972222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45940.58835972222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45940.58835972222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45940.58835972222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45940.58835972222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45940.58835972222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45940.58835972222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45940.58835972222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45940.58835972222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45940.58835972222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45940.58835972222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45940.58835972222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45940.58835972222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45940.58835972222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45940.58835972222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45940.58835972222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45940.58835972222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45940.58835972222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45940.58835972222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sheetData>
  <dataValidations count="2">
    <dataValidation allowBlank="1" showInputMessage="1" showErrorMessage="1" sqref="E1" xr:uid="{4D935161-CDD3-4592-B877-3FB59C99E142}"/>
    <dataValidation type="list" allowBlank="1" showInputMessage="1" showErrorMessage="1" sqref="E3:E1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45940.58835972222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45940.58835972222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45940.58835972222</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45940.58835972222</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45940.58835972222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45940.58835972222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45940.58835972222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45940.58835972222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45940.58835972222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45940.58835972222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45940.58835972222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45940.58835972222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45940.58835972222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45940.58835972222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45940.58835972222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45940.58835972222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45940.58835972222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45940.58835972222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45940.58835972222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45940.58835972222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45940.58835972222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45940.58835972222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45940.58835972222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45940.58835972222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45940.58835972222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45940.58835972222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45940.58835972222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45940.58835972222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45940.58835972222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45940.58835972222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45940.58835972222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45940.58835972222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45940.58835972222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45940.58835972222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45940.58835972222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45940.58835972222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45940.58835972222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45940.58835972222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45940.58835972222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45940.58835972222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45940.58835972222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45940.58835972222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45940.58835972222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45940.58835972222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45940.58835972222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45940.58835972222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45940.58835972222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45940.58835972222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45940.58835972222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45940.58835972222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45940.58835972222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45940.58835972222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45940.58835972222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45940.58835972222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45940.58835972222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45940.58835972222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45940.58835972222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45940.58835972222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45940.58835972222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45940.58835972222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45940.58835972222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45940.58835972222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45940.58835972222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45940.58835972222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45940.58835972222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45940.58835972222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45940.58835972222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45940.58835972222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45940.58835972222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45940.58835972222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45940.58835972222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45940.58835972222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45940.58835972222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45940.58835972222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45940.58835972222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45940.58835972222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45940.58835972222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45940.58835972222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45940.58835972222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45940.58835972222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45940.58835972222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45940.58835972222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45940.58835972222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45940.58835972222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45940.58835972222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45940.58835972222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45940.58835972222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45940.58835972222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45940.58835972222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45940.58835972222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45940.58835972222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45940.58835972222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45940.58835972222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45940.58835972222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45940.58835972222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45940.58835972222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45940.58835972222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45940.58835972222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45940.58835972222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45940.58835972222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45940.58835972222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45940.58835972222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45940.58835972222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45940.58835972222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45940.58835972222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45940.58835972222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45940.58835972222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45940.58835972222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45940.58835972222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45940.58835972222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45940.58835972222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45940.58835972222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45940.58835972222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45940.58835972222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45940.58835972222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45940.58835972222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45940.58835972222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45940.58835972222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45940.58835972222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45940.58835972222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45940.58835972222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45940.58835972222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45940.58835972222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45940.58835972222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45940.58835972222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45940.58835972222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45940.58835972222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45940.58835972222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45940.58835972222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45940.58835972222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45940.58835972222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45940.58835972222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45940.58835972222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45940.58835972222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45940.58835972222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45940.58835972222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45940.58835972222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45940.58835972222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45940.58835972222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45940.58835972222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45940.58835972222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45940.58835972222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45940.58835972222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45940.58835972222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45940.58835972222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45940.58835972222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45940.58835972222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45940.58835972222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45940.58835972222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45940.58835972222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45940.58835972222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45940.58835972222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45940.58835972222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45940.58835972222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45940.58835972222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45940.58835972222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45940.58835972222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45940.58835972222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45940.58835972222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45940.58835972222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45940.58835972222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45940.58835972222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45940.58835972222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45940.58835972222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45940.58835972222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45940.58835972222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45940.58835972222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45940.58835972222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45940.58835972222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45940.58835972222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45940.58835972222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45940.58835972222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45940.58835972222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45940.58835972222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45940.58835972222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45940.58835972222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45940.58835972222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45940.58835972222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45940.58835972222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45940.58835972222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45940.58835972222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45940.58835972222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45940.58835972222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45940.58835972222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45940.58835972222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45940.58835972222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45940.58835972222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45940.58835972222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45940.58835972222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45940.58835972222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45940.58835972222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45940.58835972222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45940.58835972222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45940.58835972222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45940.58835972222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45940.58835972222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45940.58835972222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45940.58835972222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45940.58835972222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45940.58835972222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45940.58835972222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45940.58835972222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45940.58835972222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45940.58835972222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45940.58835972222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45940.58835972222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45940.58835972222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45940.58835972222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45940.58835972222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45940.58835972222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45940.58835972222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45940.58835972222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45940.58835972222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45940.58835972222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45940.58835972222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45940.58835972222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45940.58835972222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45940.58835972222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45940.58835972222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45940.58835972222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45940.58835972222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45940.58835972222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45940.58835972222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45940.58835972222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45940.58835972222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45940.58835972222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45940.58835972222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45940.58835972222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45940.58835972222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45940.58835972222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45940.58835972222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45940.58835972222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45940.58835972222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45940.58835972222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45940.58835972222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45940.58835972222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45940.58835972222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45940.58835972222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45940.58835972222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45940.58835972222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45940.58835972222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45940.58835972222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45940.58835972222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45940.58835972222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45940.58835972222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45940.58835972222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45940.58835972222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45940.58835972222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45940.58835972222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45940.58835972222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45940.58835972222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45940.58835972222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45940.58835972222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45940.58835972222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45940.58835972222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45940.58835972222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45940.58835972222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45940.58835972222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45940.58835972222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45940.58835972222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45940.58835972222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45940.58835972222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45940.58835972222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45940.58835972222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45940.58835972222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45940.58835972222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45940.58835972222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45940.58835972222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45940.58835972222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45940.58835972222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45940.58835972222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45940.58835972222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45940.58835972222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45940.58835972222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45940.58835972222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45940.58835972222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45940.58835972222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45940.58835972222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45940.58835972222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45940.58835972222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45940.58835972222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45940.58835972222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45940.58835972222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45940.58835972222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45940.58835972222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45940.58835972222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45940.58835972222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45940.58835972222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45940.58835972222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45940.58835972222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45940.58835972222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45940.58835972222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45940.58835972222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45940.58835972222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45940.58835972222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45940.58835972222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45940.58835972222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45940.58835972222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45940.58835972222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45940.58835972222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45940.58835972222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45940.58835972222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45940.58835972222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45940.58835972222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45940.58835972222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45940.58835972222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45940.58835972222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45940.58835972222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45940.58835972222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45940.58835972222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45940.58835972222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45940.58835972222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45940.58835972222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45940.58835972222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45940.58835972222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45940.58835972222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45940.58835972222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45940.58835972222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45940.58835972222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45940.58835972222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45940.58835972222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45940.58835972222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45940.58835972222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45940.58835972222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45940.58835972222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45940.58835972222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45940.58835972222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45940.58835972222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45940.58835972222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45940.58835972222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45940.58835972222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45940.58835972222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45940.58835972222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45940.58835972222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45940.58835972222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45940.58835972222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45940.58835972222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45940.58835972222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45940.58835972222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45940.58835972222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45940.58835972222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45940.58835972222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45940.58835972222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45940.58835972222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45940.58835972222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45940.58835972222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45940.58835972222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45940.58835972222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45940.58835972222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45940.58835972222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45940.58835972222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45940.58835972222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45940.58835972222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45940.58835972222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45940.58835972222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45940.58835972222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45940.58835972222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45940.58835972222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45940.58835972222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45940.58835972222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45940.58835972222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45940.58835972222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45940.58835972222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45940.58835972222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45940.58835972222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45940.58835972222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45940.58835972222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45940.58835972222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45940.58835972222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45940.58835972222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45940.58835972222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45940.58835972222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45940.58835972222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45940.58835972222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45940.58835972222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45940.58835972222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45940.58835972222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45940.58835972222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45940.58835972222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45940.58835972222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45940.58835972222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45940.58835972222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45940.58835972222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45940.58835972222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45940.58835972222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45940.58835972222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45940.58835972222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45940.58835972222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45940.58835972222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45940.58835972222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45940.58835972222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45940.58835972222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45940.58835972222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45940.58835972222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45940.58835972222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45940.58835972222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45940.58835972222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45940.58835972222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45940.58835972222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45940.58835972222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45940.58835972222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45940.58835972222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45940.58835972222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45940.58835972222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45940.58835972222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45940.58835972222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45940.58835972222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45940.58835972222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45940.58835972222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45940.58835972222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45940.58835972222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45940.58835972222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45940.58835972222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45940.58835972222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45940.58835972222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45940.58835972222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45940.58835972222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45940.58835972222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45940.58835972222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45940.58835972222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45940.58835972222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45940.58835972222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45940.58835972222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45940.58835972222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45940.58835972222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45940.58835972222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45940.58835972222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45940.58835972222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45940.58835972222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45940.58835972222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45940.58835972222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45940.58835972222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45940.58835972222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45940.58835972222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45940.58835972222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45940.58835972222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45940.58835972222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45940.58835972222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45940.58835972222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45940.58835972222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45940.58835972222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45940.58835972222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45940.58835972222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45940.58835972222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45940.58835972222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45940.58835972222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45940.58835972222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45940.58835972222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45940.58835972222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45940.58835972222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45940.58835972222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45940.58835972222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45940.58835972222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45940.58835972222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45940.58835972222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45940.58835972222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45940.58835972222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45940.58835972222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45940.58835972222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45940.58835972222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45940.58835972222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45940.58835972222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45940.58835972222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45940.58835972222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45940.58835972222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45940.58835972222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45940.58835972222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45940.58835972222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45940.58835972222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45940.58835972222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45940.58835972222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45940.58835972222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45940.58835972222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45940.58835972222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45940.58835972222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45940.58835972222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45940.58835972222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45940.58835972222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45940.58835972222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45940.58835972222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45940.58835972222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45940.58835972222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45940.58835972222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45940.58835972222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45940.58835972222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45940.58835972222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45940.58835972222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45940.58835972222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45940.58835972222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45940.58835972222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45940.58835972222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45940.58835972222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45940.58835972222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45940.58835972222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45940.58835972222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45940.58835972222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45940.58835972222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45940.58835972222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45940.58835972222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45940.58835972222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45940.58835972222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45940.58835972222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45940.58835972222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45940.58835972222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45940.58835972222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45940.58835972222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45940.58835972222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45940.58835972222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45940.58835972222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45940.58835972222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45940.58835972222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45940.58835972222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45940.58835972222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45940.58835972222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45940.58835972222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45940.58835972222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45940.58835972222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45940.58835972222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45940.58835972222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45940.58835972222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45940.58835972222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45940.58835972222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45940.58835972222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45940.58835972222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45940.58835972222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45940.58835972222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45940.58835972222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45940.58835972222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45940.58835972222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45940.58835972222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45940.58835972222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45940.58835972222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45940.58835972222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45940.58835972222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45940.58835972222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45940.58835972222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45940.58835972222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45940.58835972222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45940.58835972222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45940.58835972222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45940.58835972222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45940.58835972222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45940.58835972222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45940.58835972222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45940.58835972222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45940.58835972222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45940.58835972222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45940.58835972222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45940.58835972222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45940.58835972222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45940.58835972222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45940.58835972222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45940.58835972222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45940.58835972222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45940.58835972222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45940.58835972222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45940.58835972222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45940.58835972222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45940.58835972222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45940.58835972222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45940.58835972222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45940.58835972222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45940.58835972222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45940.58835972222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45940.58835972222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45940.58835972222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45940.58835972222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45940.58835972222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45940.58835972222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45940.58835972222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45940.58835972222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45940.58835972222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45940.58835972222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45940.58835972222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45940.58835972222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45940.58835972222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45940.58835972222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45940.58835972222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45940.58835972222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45940.58835972222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45940.58835972222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45940.58835972222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45940.58835972222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45940.58835972222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45940.58835972222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45940.58835972222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45940.58835972222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45940.58835972222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45940.58835972222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45940.58835972222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45940.58835972222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45940.58835972222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45940.58835972222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45940.58835972222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45940.58835972222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45940.58835972222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45940.58835972222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45940.58835972222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45940.58835972222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45940.58835972222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45940.58835972222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45940.58835972222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45940.58835972222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45940.58835972222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45940.58835972222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45940.58835972222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45940.58835972222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45940.58835972222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45940.58835972222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45940.58835972222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45940.58835972222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45940.58835972222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45940.58835972222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45940.58835972222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45940.58835972222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45940.58835972222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45940.58835972222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45940.58835972222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45940.58835972222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45940.58835972222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45940.58835972222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45940.58835972222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45940.58835972222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45940.58835972222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45940.58835972222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45940.58835972222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45940.58835972222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45940.58835972222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45940.58835972222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45940.58835972222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45940.58835972222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45940.58835972222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45940.58835972222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45940.58835972222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45940.58835972222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45940.58835972222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45940.58835972222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45940.58835972222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45940.58835972222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45940.58835972222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45940.58835972222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45940.58835972222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45940.58835972222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45940.58835972222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45940.58835972222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45940.58835972222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45940.58835972222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45940.58835972222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45940.58835972222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45940.58835972222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45940.58835972222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45940.58835972222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45940.58835972222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45940.58835972222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45940.58835972222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45940.58835972222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45940.58835972222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45940.58835972222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45940.58835972222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45940.58835972222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45940.58835972222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45940.58835972222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45940.58835972222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45940.58835972222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45940.58835972222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45940.58835972222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45940.58835972222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45940.58835972222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45940.58835972222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45940.58835972222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45940.58835972222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45940.58835972222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45940.58835972222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45940.58835972222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45940.58835972222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45940.58835972222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45940.58835972222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45940.58835972222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45940.58835972222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45940.58835972222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45940.58835972222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45940.58835972222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45940.58835972222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45940.58835972222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45940.58835972222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45940.58835972222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45940.58835972222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45940.58835972222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45940.58835972222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45940.58835972222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45940.58835972222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45940.58835972222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45940.58835972222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45940.58835972222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45940.58835972222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45940.58835972222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45940.58835972222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45940.58835972222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45940.58835972222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45940.58835972222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45940.58835972222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45940.58835972222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45940.58835972222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45940.58835972222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45940.58835972222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45940.58835972222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45940.58835972222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45940.58835972222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45940.58835972222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45940.58835972222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45940.58835972222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45940.58835972222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45940.58835972222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45940.58835972222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45940.58835972222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45940.58835972222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45940.58835972222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45940.58835972222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45940.58835972222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45940.58835972222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45940.58835972222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45940.58835972222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45940.58835972222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45940.58835972222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45940.58835972222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45940.58835972222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45940.58835972222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45940.58835972222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45940.58835972222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45940.58835972222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45940.58835972222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45940.58835972222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45940.58835972222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45940.58835972222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45940.58835972222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45940.58835972222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45940.58835972222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45940.58835972222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45940.58835972222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45940.58835972222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45940.58835972222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45940.58835972222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45940.58835972222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45940.58835972222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45940.58835972222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45940.58835972222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45940.58835972222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45940.58835972222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45940.58835972222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45940.58835972222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45940.58835972222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45940.58835972222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45940.58835972222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45940.58835972222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45940.58835972222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45940.58835972222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45940.58835972222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45940.58835972222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45940.58835972222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45940.58835972222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45940.58835972222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45940.58835972222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45940.58835972222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45940.58835972222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45940.58835972222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45940.58835972222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45940.58835972222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45940.58835972222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45940.58835972222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45940.58835972222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45940.58835972222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45940.58835972222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45940.58835972222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45940.58835972222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45940.58835972222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45940.58835972222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45940.58835972222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45940.58835972222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45940.58835972222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45940.58835972222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45940.58835972222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45940.58835972222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45940.58835972222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45940.58835972222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45940.58835972222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45940.58835972222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45940.58835972222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45940.58835972222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45940.58835972222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45940.58835972222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45940.58835972222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45940.58835972222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45940.58835972222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45940.58835972222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45940.58835972222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45940.58835972222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45940.58835972222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45940.58835972222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45940.58835972222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45940.58835972222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45940.58835972222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45940.58835972222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45940.58835972222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45940.58835972222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45940.58835972222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45940.58835972222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45940.58835972222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45940.58835972222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45940.58835972222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45940.58835972222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45940.58835972222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45940.58835972222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45940.58835972222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45940.58835972222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45940.58835972222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45940.58835972222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45940.58835972222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45940.58835972222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45940.58835972222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45940.58835972222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45940.58835972222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45940.58835972222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45940.58835972222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45940.58835972222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45940.58835972222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45940.58835972222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45940.58835972222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45940.58835972222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45940.58835972222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45940.58835972222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45940.58835972222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45940.58835972222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45940.58835972222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45940.58835972222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45940.58835972222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45940.58835972222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45940.58835972222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45940.58835972222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45940.58835972222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45940.58835972222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45940.58835972222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45940.58835972222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45940.58835972222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45940.58835972222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45940.58835972222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45940.58835972222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45940.58835972222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45940.58835972222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45940.58835972222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45940.58835972222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45940.58835972222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45940.58835972222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45940.58835972222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45940.58835972222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45940.58835972222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45940.58835972222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45940.58835972222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45940.58835972222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45940.58835972222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45940.58835972222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45940.58835972222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45940.58835972222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45940.58835972222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45940.58835972222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45940.58835972222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45940.58835972222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45940.58835972222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45940.58835972222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45940.58835972222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45940.58835972222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45940.58835972222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45940.58835972222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45940.58835972222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45940.58835972222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45940.58835972222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45940.58835972222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45940.58835972222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45940.58835972222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45940.58835972222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45940.58835972222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45940.58835972222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45940.58835972222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45940.58835972222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45940.58835972222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45940.58835972222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45940.58835972222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45940.58835972222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45940.58835972222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45940.58835972222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45940.58835972222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45940.58835972222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45940.58835972222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45940.58835972222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45940.58835972222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45940.58835972222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45940.58835972222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45940.58835972222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45940.58835972222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45940.58835972222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45940.58835972222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45940.58835972222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45940.58835972222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45940.58835972222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45940.58835972222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45940.58835972222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45940.58835972222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45940.58835972222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45940.58835972222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45940.58835972222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45940.58835972222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45940.58835972222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45940.58835972222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45940.58835972222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45940.58835972222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45940.58835972222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45940.58835972222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45940.58835972222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45940.58835972222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45940.58835972222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45940.58835972222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45940.58835972222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45940.58835972222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45940.58835972222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45940.58835972222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45940.58835972222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45940.58835972222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45940.58835972222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45940.58835972222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45940.58835972222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45940.58835972222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45940.58835972222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45940.58835972222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45940.58835972222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45940.58835972222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45940.58835972222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45940.58835972222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45940.58835972222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45940.58835972222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45940.58835972222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45940.58835972222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45940.58835972222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45940.58835972222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45940.58835972222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45940.58835972222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45940.58835972222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45940.58835972222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45940.58835972222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45940.58835972222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45940.58835972222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45940.58835972222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45940.58835972222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45940.58835972222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45940.58835972222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45940.58835972222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45940.58835972222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45940.58835972222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45940.58835972222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45940.58835972222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45940.58835972222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45940.58835972222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45940.58835972222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45940.58835972222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45940.58835972222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45940.58835972222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45940.58835972222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45940.58835972222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45940.58835972222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45940.58835972222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45940.58835972222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45940.58835972222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45940.58835972222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45940.58835972222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45940.58835972222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45940.58835972222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45940.58835972222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45940.58835972222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45940.58835972222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45940.58835972222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45940.58835972222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45940.58835972222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45940.58835972222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45940.58835972222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45940.58835972222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45940.58835972222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45940.58835972222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45940.58835972222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45940.58835972222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45940.58835972222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45940.58835972222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45940.58835972222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45940.58835972222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45940.58835972222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45940.58835972222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45940.58835972222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45940.58835972222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45940.58835972222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45940.58835972222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45940.58835972222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45940.58835972222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45940.58835972222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45940.58835972222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45940.58835972222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45940.58835972222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45940.58835972222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45940.58835972222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45940.58835972222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45940.58835972222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45940.58835972222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45940.58835972222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45940.58835972222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45940.58835972222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45940.58835972222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45940.58835972222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45940.58835972222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45940.58835972222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45940.58835972222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45940.58835972222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45940.58835972222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45940.58835972222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45940.58835972222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45940.58835972222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45940.58835972222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45940.58835972222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45940.58835972222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45940.58835972222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45940.58835972222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45940.58835972222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45940.58835972222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45940.58835972222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45940.58835972222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45940.58835972222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45940.58835972222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45940.58835972222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45940.58835972222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45940.58835972222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45940.58835972222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45940.58835972222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45940.58835972222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45940.58835972222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45940.58835972222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45940.58835972222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45940.58835972222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45940.58835972222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45940.58835972222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45940.58835972222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45940.58835972222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45940.58835972222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45940.58835972222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45940.58835972222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45940.58835972222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45940.58835972222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45940.58835972222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45940.58835972222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45940.58835972222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45940.58835972222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45940.58835972222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45940.58835972222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45940.58835972222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45940.58835972222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45940.58835972222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45940.58835972222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45940.58835972222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45940.58835972222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45940.58835972222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45940.58835972222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45940.58835972222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45940.58835972222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45940.58835972222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45940.58835972222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45940.58835972222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45940.58835972222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45940.58835972222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45940.58835972222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45940.58835972222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45940.58835972222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45940.58835972222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45940.58835972222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45940.58835972222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45940.58835972222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45940.58835972222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45940.58835972222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45940.58835972222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45940.58835972222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45940.58835972222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45940.58835972222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45940.58835972222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45940.58835972222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45940.58835972222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45940.58835972222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45940.58835972222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45940.58835972222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45940.58835972222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45940.58835972222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45940.58835972222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45940.58835972222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45940.58835972222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45940.58835972222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45940.58835972222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45940.58835972222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45940.58835972222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45940.58835972222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45940.58835972222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45940.58835972222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45940.58835972222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45940.58835972222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45940.58835972222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45940.58835972222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45940.58835972222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45940.58835972222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45940.58835972222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45940.58835972222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45940.58835972222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45940.58835972222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45940.58835972222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45940.58835972222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45940.58835972222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45940.58835972222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45940.58835972222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45940.58835972222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45940.58835972222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45940.58835972222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45940.58835972222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45940.58835972222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45940.58835972222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45940.58835972222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45940.58835972222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45940.58835972222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45940.58835972222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45940.58835972222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45940.58835972222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45940.58835972222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45940.58835972222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45940.58835972222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45940.58835972222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45940.58835972222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45940.58835972222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45940.58835972222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45940.58835972222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45940.58835972222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45940.58835972222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45940.58835972222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45940.58835972222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45940.58835972222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45940.58835972222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45940.58835972222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45940.58835972222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45940.58835972222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45940.58835972222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45940.58835972222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45940.58835972222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45940.58835972222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45940.58835972222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45940.58835972222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45940.58835972222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45940.58835972222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45940.58835972222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45940.58835972222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45940.58835972222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45940.58835972222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45940.58835972222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45940.58835972222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45940.58835972222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45940.58835972222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45940.58835972222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45940.58835972222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45940.58835972222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45940.58835972222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45940.58835972222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45940.58835972222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45940.58835972222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45940.58835972222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45940.58835972222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45940.58835972222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45940.58835972222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45940.58835972222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45940.58835972222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45940.58835972222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45940.58835972222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45940.58835972222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45940.58835972222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45940.58835972222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45940.58835972222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45940.58835972222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45940.58835972222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45940.58835972222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45940.58835972222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45940.58835972222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45940.58835972222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45940.58835972222</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237.10764212962385</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3</v>
      </c>
      <c r="D3" s="129" t="s">
        <v>36308</v>
      </c>
      <c r="E3" s="104" t="s">
        <v>38964</v>
      </c>
      <c r="F3" s="131">
        <v>45940.544618055559</v>
      </c>
      <c r="G3" s="132">
        <f ca="1">IFERROR(NOW()-F3,"")</f>
        <v>4.3741666660935152E-2</v>
      </c>
      <c r="H3" s="131">
        <v>45940.532164351855</v>
      </c>
      <c r="I3" s="127" t="str">
        <f>IFERROR(VLOOKUP(D3,DB!A:F,6,0),"")</f>
        <v>Generator-SG</v>
      </c>
      <c r="J3" s="127" t="str">
        <f>IFERROR(VLOOKUP(D3,DB!A:G,7,0),"")</f>
        <v>Dead</v>
      </c>
      <c r="K3" s="133" t="s">
        <v>39061</v>
      </c>
      <c r="L3" s="129" t="str">
        <f>IFERROR(VLOOKUP(D3,DB!A:I,9,0),"")</f>
        <v>Latis</v>
      </c>
    </row>
    <row r="4" spans="1:16" ht="15" customHeight="1">
      <c r="A4" s="127"/>
      <c r="B4" s="127" t="str">
        <f>IFERROR(VLOOKUP(D4,DB!A:K,11,0),"")</f>
        <v/>
      </c>
      <c r="C4" s="128"/>
      <c r="D4" s="129"/>
      <c r="E4" s="104"/>
      <c r="F4" s="131"/>
      <c r="G4" s="132">
        <f ca="1">IFERROR(NOW()-F4,"")</f>
        <v>45940.58835972222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45940.58835972222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45940.58835972222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45940.58835972222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45940.58835972222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45940.58835972222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45940.58835972222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45940.58835972222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45940.58835972222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45940.58835972222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45940.58835972222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45940.58835972222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45940.58835972222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45940.58835972222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99"/>
      <c r="E18" s="104"/>
      <c r="F18" s="131"/>
      <c r="G18" s="132">
        <f ca="1">IFERROR(NOW()-F18,"")</f>
        <v>45940.58835972222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45940.58835972222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45940.58835972222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45940.58835972222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99"/>
      <c r="E22" s="104"/>
      <c r="F22" s="131"/>
      <c r="G22" s="132">
        <f ca="1">IFERROR(NOW()-F22,"")</f>
        <v>45940.58835972222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45940.58835972222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45940.58835972222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45940.58835972222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45940.58835972222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45940.58835972222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45940.58835972222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45940.58835972222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45940.58835972222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45940.58835972222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45940.58835972222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45940.58835972222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45940.58835972222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45940.58835972222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45940.58835972222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45940.58835972222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45940.58835972222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45940.58835972222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45940.58835972222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45940.58835972222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45940.58835972222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45940.58835972222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45940.58835972222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45940.58835972222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45940.58835972222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45940.58835972222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45940.58835972222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45940.58835972222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45940.58835972222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45940.58835972222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45940.58835972222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45940.58835972222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45940.58835972222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45940.58835972222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45940.58835972222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45940.58835972222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45940.58835972222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45940.58835972222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45940.58835972222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45940.58835972222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45940.58835972222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45940.58835972222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45940.58835972222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45940.58835972222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45940.58835972222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45940.58835972222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45940.58835972222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45940.58835972222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45940.58835972222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45940.58835972222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45940.58835972222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45940.58835972222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45940.58835972222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45940.58835972222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45940.58835972222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45940.58835972222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45940.58835972222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45940.58835972222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45940.58835972222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45940.58835972222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45940.58835972222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45940.58835972222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45940.58835972222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45940.58835972222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45940.58835972222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45940.58835972222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45940.58835972222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45940.58835972222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45940.58835972222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45940.58835972222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45940.58835972222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45940.58835972222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45940.58835972222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45940.58835972222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45940.58835972222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45940.58835972222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45940.58835972222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45940.58835972222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45940.58835972222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45940.58835972222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45940.58835972222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45940.58835972222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45940.58835972222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45940.58835972222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45940.58835972222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45940.58835972222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45940.58835972222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45940.58835972222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45940.58835972222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45940.58835972222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45940.58835972222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45940.58835972222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45940.58835972222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45940.58835972222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45940.58835972222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45940.58835972222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45940.58835972222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45940.58835972222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45940.58835972222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45940.58835972222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45940.58835972222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45940.58835972222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45940.58835972222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45940.58835972222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45940.58835972222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45940.58835972222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45940.58835972222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45940.58835972222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45940.58835972222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45940.58835972222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45940.58835972222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45940.58835972222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45940.58835972222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45940.58835972222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45940.58835972222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45940.58835972222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45940.58835972222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45940.58835972222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45940.58835972222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45940.58835972222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45940.58835972222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45940.58835972222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45940.58835972222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45940.58835972222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45940.58835972222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45940.58835972222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45940.58835972222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45940.58835972222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45940.58835972222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45940.58835972222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45940.58835972222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45940.58835972222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45940.58835972222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45940.58835972222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45940.58835972222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45940.58835972222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45940.58835972222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45940.58835972222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45940.58835972222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45940.58835972222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45940.58835972222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45940.58835972222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45940.58835972222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45940.58835972222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45940.58835972222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45940.58835972222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45940.58835972222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45940.58835972222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45940.58835972222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45940.58835972222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45940.58835972222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45940.58835972222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45940.58835972222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45940.58835972222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45940.58835972222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45940.58835972222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45940.58835972222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45940.58835972222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45940.58835972222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45940.58835972222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45940.58835972222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45940.58835972222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45940.58835972222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45940.58835972222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45940.58835972222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45940.58835972222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45940.58835972222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45940.58835972222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45940.58835972222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45940.58835972222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45940.58835972222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45940.58835972222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45940.58835972222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45940.58835972222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45940.58835972222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45940.58835972222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45940.58835972222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45940.58835972222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45940.58835972222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45940.58835972222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45940.58835972222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45940.58835972222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45940.58835972222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45940.58835972222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45940.58835972222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45940.58835972222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45940.58835972222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45940.58835972222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45940.58835972222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45940.58835972222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45940.58835972222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45940.58835972222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45940.58835972222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45940.58835972222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45940.58835972222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45940.58835972222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45940.58835972222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45940.58835972222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45940.58835972222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45940.58835972222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45940.58835972222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45940.58835972222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45940.58835972222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45940.58835972222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45940.58835972222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45940.58835972222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45940.58835972222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45940.58835972222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45940.58835972222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45940.58835972222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45940.58835972222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45940.58835972222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45940.58835972222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45940.58835972222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45940.58835972222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45940.58835972222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45940.58835972222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45940.58835972222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45940.58835972222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45940.58835972222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45940.58835972222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45940.58835972222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45940.58835972222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45940.58835972222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45940.58835972222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45940.58835972222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45940.58835972222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45940.58835972222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45940.58835972222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45940.58835972222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45940.58835972222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45940.58835972222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45940.58835972222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45940.58835972222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45940.58835972222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45940.58835972222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45940.58835972222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45940.58835972222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45940.58835972222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45940.58835972222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45940.58835972222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45940.58835972222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45940.58835972222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45940.58835972222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45940.58835972222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45940.58835972222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45940.58835972222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45940.58835972222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45940.58835972222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45940.58835972222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45940.58835972222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45940.58835972222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45940.58835972222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45940.58835972222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45940.58835972222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45940.58835972222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45940.58835972222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45940.58835972222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45940.58835972222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45940.58835972222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45940.58835972222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45940.58835972222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45940.58835972222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45940.58835972222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45940.58835972222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45940.58835972222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45940.58835972222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45940.58835972222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45940.58835972222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45940.58835972222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45940.58835972222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45940.58835972222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45940.58835972222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45940.58835972222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45940.58835972222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45940.58835972222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45940.58835972222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45940.58835972222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45940.58835972222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45940.58835972222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45940.58835972222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45940.58835972222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45940.58835972222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45940.58835972222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45940.58835972222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45940.58835972222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45940.58835972222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45940.58835972222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45940.58835972222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45940.58835972222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45940.58835972222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45940.58835972222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45940.58835972222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45940.58835972222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45940.58835972222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45940.58835972222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45940.58835972222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45940.58835972222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45940.58835972222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45940.58835972222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45940.58835972222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45940.58835972222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45940.58835972222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45940.58835972222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45940.58835972222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45940.58835972222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45940.58835972222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45940.58835972222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45940.58835972222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45940.58835972222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45940.58835972222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45940.58835972222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45940.58835972222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45940.58835972222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45940.58835972222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45940.58835972222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45940.58835972222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45940.58835972222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45940.58835972222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45940.58835972222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45940.58835972222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45940.58835972222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45940.58835972222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45940.58835972222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45940.58835972222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45940.58835972222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45940.58835972222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45940.58835972222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45940.58835972222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45940.58835972222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45940.58835972222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45940.58835972222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45940.58835972222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45940.58835972222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45940.58835972222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45940.58835972222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45940.58835972222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45940.58835972222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45940.58835972222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45940.58835972222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45940.58835972222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45940.58835972222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45940.58835972222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45940.58835972222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45940.58835972222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45940.58835972222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45940.58835972222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45940.58835972222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45940.58835972222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45940.58835972222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45940.58835972222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45940.58835972222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45940.58835972222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45940.58835972222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45940.58835972222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45940.58835972222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45940.58835972222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45940.58835972222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45940.58835972222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45940.58835972222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45940.58835972222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45940.58835972222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45940.58835972222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45940.58835972222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45940.58835972222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45940.58835972222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45940.58835972222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45940.58835972222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45940.58835972222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45940.58835972222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45940.58835972222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45940.58835972222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45940.58835972222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45940.58835972222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45940.58835972222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45940.58835972222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45940.58835972222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45940.58835972222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45940.58835972222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45940.58835972222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45940.58835972222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45940.58835972222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45940.58835972222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45940.58835972222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45940.58835972222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45940.58835972222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45940.58835972222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45940.58835972222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45940.58835972222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45940.58835972222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45940.58835972222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45940.58835972222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45940.58835972222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45940.58835972222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45940.58835972222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45940.58835972222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45940.58835972222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45940.58835972222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45940.58835972222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45940.58835972222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45940.58835972222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45940.58835972222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45940.58835972222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45940.58835972222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45940.58835972222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45940.58835972222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45940.58835972222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45940.58835972222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45940.58835972222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45940.58835972222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45940.58835972222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45940.58835972222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45940.58835972222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45940.58835972222</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45940.58835972222</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45940.58835972222</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45940.58835972222</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45940.58835972222</v>
      </c>
      <c r="H439" s="131"/>
      <c r="I439" s="127" t="str">
        <f>IFERROR(VLOOKUP(D439,DB!A:F,6,0),"")</f>
        <v/>
      </c>
      <c r="J439" s="127" t="str">
        <f>IFERROR(VLOOKUP(D439,DB!A:G,7,0),"")</f>
        <v/>
      </c>
      <c r="K439" s="133"/>
      <c r="L439" s="129" t="str">
        <f>IFERROR(VLOOKUP(D439,DB!A:I,9,0),"")</f>
        <v/>
      </c>
    </row>
    <row r="440" spans="1:12" ht="15" customHeight="1">
      <c r="A440" s="134"/>
      <c r="B440" s="134" t="str">
        <f>IFERROR(VLOOKUP(D440,DB!A:K,11,0),"")</f>
        <v/>
      </c>
      <c r="C440" s="135"/>
      <c r="D440" s="136"/>
      <c r="E440" s="137"/>
      <c r="F440" s="138"/>
      <c r="G440" s="139">
        <f ca="1">IFERROR(NOW()-F440,"")</f>
        <v>45940.58835972222</v>
      </c>
      <c r="H440" s="138"/>
      <c r="I440" s="134" t="str">
        <f>IFERROR(VLOOKUP(D440,DB!A:F,6,0),"")</f>
        <v/>
      </c>
      <c r="J440" s="134" t="str">
        <f>IFERROR(VLOOKUP(D440,DB!A:G,7,0),"")</f>
        <v/>
      </c>
      <c r="K440" s="140"/>
      <c r="L440" s="136" t="str">
        <f>IFERROR(VLOOKUP(D440,DB!A:I,9,0),"")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5" sqref="D5"/>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2">
        <f ca="1">IFERROR(NOW()-F2,"")</f>
        <v>48.756299537031737</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2">
        <f t="shared" ref="G3" ca="1" si="0">IFERROR(NOW()-F3,"")</f>
        <v>14.399482407403411</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126" t="s">
        <v>36420</v>
      </c>
      <c r="E4" s="37" t="s">
        <v>38964</v>
      </c>
      <c r="F4" s="38" t="s">
        <v>24</v>
      </c>
      <c r="G4" s="39" t="str">
        <f t="shared" ref="G4:G9" ca="1" si="1">IFERROR(NOW()-F4,"")</f>
        <v/>
      </c>
      <c r="H4" s="38">
        <v>45940.563020833331</v>
      </c>
      <c r="I4" s="37" t="str">
        <f>IFERROR(VLOOKUP(D4,DB!A:F,6,0),"")</f>
        <v>SCECO</v>
      </c>
      <c r="J4" s="37" t="str">
        <f>IFERROR(VLOOKUP(D4,DB!A:G,7,0),"")</f>
        <v>Vandalized</v>
      </c>
      <c r="K4" s="37" t="s">
        <v>39067</v>
      </c>
      <c r="L4" s="37" t="str">
        <f>IFERROR(VLOOKUP(D4,DB!A:I,9,0),"")</f>
        <v>Latis</v>
      </c>
    </row>
    <row r="5" spans="1:13" ht="15">
      <c r="A5" s="37"/>
      <c r="B5" s="37" t="str">
        <f>IFERROR(VLOOKUP(D5,DB!A:K,11,0),"")</f>
        <v/>
      </c>
      <c r="C5" s="37"/>
      <c r="D5" s="37"/>
      <c r="E5" s="37"/>
      <c r="F5" s="38"/>
      <c r="G5" s="39">
        <f t="shared" ca="1" si="1"/>
        <v>45940.58835972222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45940.58835972222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45940.58835972222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45940.58835972222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45940.58835972222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ref="G10:G41" ca="1" si="2">IFERROR(NOW()-F10,"")</f>
        <v>45940.58835972222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45940.58835972222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45940.58835972222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45940.58835972222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45940.58835972222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45940.58835972222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45940.58835972222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45940.58835972222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45940.58835972222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45940.58835972222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45940.58835972222</v>
      </c>
      <c r="H20" s="38"/>
      <c r="I20" s="37" t="str">
        <f>IFERROR(VLOOKUP(D20,DB!A:F,6,0),"")</f>
        <v/>
      </c>
      <c r="J20" s="37" t="str">
        <f>IFERROR(VLOOKUP(D20,DB!A:G,7,0),"")</f>
        <v/>
      </c>
      <c r="K20" s="37"/>
      <c r="L20" s="37" t="str">
        <f>IFERROR(VLOOKUP(D20,DB!A:I,9,0),"")</f>
        <v/>
      </c>
    </row>
    <row r="21" spans="1:12" ht="15">
      <c r="A21" s="84"/>
      <c r="B21" s="84" t="str">
        <f>IFERROR(VLOOKUP(D21,DB!A:K,11,0),"")</f>
        <v/>
      </c>
      <c r="C21" s="84"/>
      <c r="D21" s="84"/>
      <c r="E21" s="84"/>
      <c r="F21" s="123"/>
      <c r="G21" s="124">
        <f t="shared" ca="1" si="2"/>
        <v>45940.58835972222</v>
      </c>
      <c r="H21" s="123"/>
      <c r="I21" s="84" t="str">
        <f>IFERROR(VLOOKUP(D21,DB!A:F,6,0),"")</f>
        <v/>
      </c>
      <c r="J21" s="84" t="str">
        <f>IFERROR(VLOOKUP(D21,DB!A:G,7,0),"")</f>
        <v/>
      </c>
      <c r="K21" s="84"/>
      <c r="L21" s="84" t="str">
        <f>IFERROR(VLOOKUP(D21,DB!A:I,9,0),"")</f>
        <v/>
      </c>
    </row>
    <row r="22" spans="1:12" ht="15">
      <c r="A22" s="37"/>
      <c r="B22" s="37" t="str">
        <f>IFERROR(VLOOKUP(D22,DB!A:K,11,0),"")</f>
        <v/>
      </c>
      <c r="C22" s="37"/>
      <c r="D22" s="37"/>
      <c r="E22" s="37"/>
      <c r="F22" s="38"/>
      <c r="G22" s="39">
        <f t="shared" ca="1" si="2"/>
        <v>45940.58835972222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45940.58835972222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45940.58835972222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45940.58835972222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45940.58835972222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45940.58835972222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45940.58835972222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45940.58835972222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45940.58835972222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45940.58835972222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45940.58835972222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45940.58835972222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45940.58835972222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45940.58835972222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45940.58835972222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45940.58835972222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45940.58835972222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45940.58835972222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45940.58835972222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45940.58835972222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ref="G42:G73" ca="1" si="3">IFERROR(NOW()-F42,"")</f>
        <v>45940.58835972222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45940.58835972222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45940.58835972222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45940.58835972222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45940.58835972222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45940.58835972222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45940.58835972222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45940.58835972222</v>
      </c>
      <c r="H49" s="38"/>
      <c r="I49" s="37" t="str">
        <f>IFERROR(VLOOKUP(D49,DB!A:F,6,0),"")</f>
        <v/>
      </c>
      <c r="J49" s="37" t="str">
        <f>IFERROR(VLOOKUP(D49,DB!A:G,7,0),"")</f>
        <v/>
      </c>
      <c r="K49" s="37"/>
      <c r="L49" s="37" t="str">
        <f>IFERROR(VLOOKUP(D49,DB!A:I,9,0),"")</f>
        <v/>
      </c>
    </row>
    <row r="50" spans="1:12" ht="15">
      <c r="A50" s="84"/>
      <c r="B50" s="84" t="str">
        <f>IFERROR(VLOOKUP(D50,DB!A:K,11,0),"")</f>
        <v/>
      </c>
      <c r="C50" s="84"/>
      <c r="D50" s="84"/>
      <c r="E50" s="84"/>
      <c r="F50" s="123"/>
      <c r="G50" s="124">
        <f t="shared" ca="1" si="3"/>
        <v>45940.58835972222</v>
      </c>
      <c r="H50" s="123"/>
      <c r="I50" s="84" t="str">
        <f>IFERROR(VLOOKUP(D50,DB!A:F,6,0),"")</f>
        <v/>
      </c>
      <c r="J50" s="84" t="str">
        <f>IFERROR(VLOOKUP(D50,DB!A:G,7,0),"")</f>
        <v/>
      </c>
      <c r="K50" s="84"/>
      <c r="L50" s="84" t="str">
        <f>IFERROR(VLOOKUP(D50,DB!A:I,9,0),"")</f>
        <v/>
      </c>
    </row>
    <row r="51" spans="1:12" ht="15">
      <c r="A51" s="37"/>
      <c r="B51" s="37" t="str">
        <f>IFERROR(VLOOKUP(D51,DB!A:K,11,0),"")</f>
        <v/>
      </c>
      <c r="C51" s="37"/>
      <c r="D51" s="37"/>
      <c r="E51" s="37"/>
      <c r="F51" s="38"/>
      <c r="G51" s="39">
        <f t="shared" ca="1" si="3"/>
        <v>45940.58835972222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45940.58835972222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45940.58835972222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45940.58835972222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45940.58835972222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45940.58835972222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45940.58835972222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45940.58835972222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45940.58835972222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45940.58835972222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45940.58835972222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45940.58835972222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45940.58835972222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45940.58835972222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45940.58835972222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45940.58835972222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45940.58835972222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45940.58835972222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45940.58835972222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45940.58835972222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45940.58835972222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45940.58835972222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45940.58835972222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ref="G74:G105" ca="1" si="4">IFERROR(NOW()-F74,"")</f>
        <v>45940.58835972222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45940.58835972222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45940.58835972222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45940.58835972222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45940.58835972222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45940.58835972222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45940.58835972222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45940.58835972222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45940.58835972222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45940.58835972222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45940.58835972222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45940.58835972222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45940.58835972222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45940.58835972222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45940.58835972222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45940.58835972222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45940.58835972222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45940.58835972222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45940.58835972222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45940.58835972222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45940.58835972222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45940.58835972222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45940.58835972222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45940.58835972222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45940.58835972222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45940.58835972222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45940.58835972222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45940.58835972222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45940.58835972222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45940.58835972222</v>
      </c>
      <c r="H103" s="38"/>
      <c r="I103" s="37" t="str">
        <f>IFERROR(VLOOKUP(D103,DB!A:F,6,0),"")</f>
        <v/>
      </c>
      <c r="J103" s="37" t="str">
        <f>IFERROR(VLOOKUP(D103,DB!A:G,7,0),"")</f>
        <v/>
      </c>
      <c r="K103" s="37"/>
      <c r="L103" s="37" t="str">
        <f>IFERROR(VLOOKUP(D103,DB!A:I,9,0),"")</f>
        <v/>
      </c>
    </row>
    <row r="104" spans="1:12" ht="15">
      <c r="A104" s="84"/>
      <c r="B104" s="84" t="str">
        <f>IFERROR(VLOOKUP(D104,DB!A:K,11,0),"")</f>
        <v/>
      </c>
      <c r="C104" s="84"/>
      <c r="D104" s="84"/>
      <c r="E104" s="84"/>
      <c r="F104" s="123"/>
      <c r="G104" s="124">
        <f t="shared" ca="1" si="4"/>
        <v>45940.58835972222</v>
      </c>
      <c r="H104" s="123"/>
      <c r="I104" s="84" t="str">
        <f>IFERROR(VLOOKUP(D104,DB!A:F,6,0),"")</f>
        <v/>
      </c>
      <c r="J104" s="84" t="str">
        <f>IFERROR(VLOOKUP(D104,DB!A:G,7,0),"")</f>
        <v/>
      </c>
      <c r="K104" s="84"/>
      <c r="L104" s="84" t="str">
        <f>IFERROR(VLOOKUP(D104,DB!A:I,9,0),"")</f>
        <v/>
      </c>
    </row>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6" ht="15"/>
    <row r="767" ht="15"/>
    <row r="774" ht="15"/>
    <row r="777" ht="15"/>
    <row r="779" ht="15"/>
    <row r="782" ht="15"/>
    <row r="790" ht="15"/>
    <row r="791" ht="15"/>
    <row r="793" ht="15"/>
    <row r="794" ht="15"/>
    <row r="798" ht="15"/>
    <row r="799" ht="15"/>
    <row r="801" ht="15"/>
    <row r="802" ht="15"/>
    <row r="803" ht="15"/>
    <row r="804" ht="15"/>
    <row r="805" ht="15"/>
    <row r="806" ht="15"/>
    <row r="807" ht="15"/>
    <row r="808"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865" ht="15"/>
    <row r="903" ht="15"/>
    <row r="904" ht="15"/>
    <row r="906" ht="15"/>
    <row r="907" ht="15"/>
    <row r="908" ht="15"/>
    <row r="910" ht="15"/>
    <row r="911" ht="15"/>
    <row r="915" ht="15"/>
    <row r="916" ht="15"/>
    <row r="918" ht="15"/>
    <row r="919" ht="15"/>
    <row r="921" ht="15"/>
    <row r="922" ht="15"/>
    <row r="923" ht="15"/>
    <row r="924" ht="15"/>
    <row r="925" ht="15"/>
    <row r="926" ht="15"/>
    <row r="927" ht="15"/>
    <row r="928" ht="15"/>
    <row r="929" ht="15"/>
    <row r="931" ht="15"/>
    <row r="932"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4" ht="15"/>
    <row r="975" ht="15"/>
    <row r="977" ht="15"/>
    <row r="978" ht="15"/>
    <row r="979" ht="15"/>
    <row r="980" ht="15"/>
    <row r="981" ht="15"/>
    <row r="982" ht="15"/>
    <row r="983" ht="15"/>
    <row r="984" ht="15"/>
    <row r="986" ht="15"/>
    <row r="987" ht="15"/>
    <row r="989" ht="15"/>
    <row r="990" ht="15"/>
    <row r="993" ht="15"/>
    <row r="994" ht="15"/>
    <row r="997" ht="15"/>
    <row r="1000" ht="15"/>
    <row r="1001" ht="15"/>
    <row r="1003" ht="15"/>
    <row r="1004" ht="15"/>
    <row r="1006" ht="15"/>
    <row r="1007"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202" ht="15"/>
    <row r="1203" ht="15"/>
    <row r="1205" ht="15"/>
    <row r="1206" ht="15"/>
    <row r="1213" ht="15"/>
    <row r="1214" ht="15"/>
    <row r="1215" ht="15"/>
    <row r="1216" ht="15"/>
    <row r="1217" ht="15"/>
    <row r="1218" ht="15"/>
    <row r="1221" ht="15"/>
    <row r="1222" ht="15"/>
    <row r="1223" ht="15"/>
    <row r="1224" ht="15"/>
    <row r="1225" ht="15"/>
    <row r="1226" ht="15"/>
    <row r="1227" ht="15"/>
    <row r="1229" ht="15"/>
    <row r="1230" ht="15"/>
    <row r="1231" ht="15"/>
    <row r="1232" ht="15"/>
    <row r="1233" ht="15"/>
    <row r="1234" ht="15"/>
    <row r="1235" ht="15"/>
    <row r="1237" ht="15"/>
    <row r="1238" ht="15"/>
    <row r="1239" ht="15"/>
    <row r="1240" ht="15"/>
    <row r="1241"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70" ht="15"/>
    <row r="1277" ht="15"/>
    <row r="1280" ht="15"/>
    <row r="1281" ht="15"/>
    <row r="1283" ht="15"/>
    <row r="1284" ht="15"/>
    <row r="1285" ht="15"/>
    <row r="1288" ht="15"/>
    <row r="1289" ht="15"/>
    <row r="1292" ht="15"/>
    <row r="1294" ht="15"/>
    <row r="1295" ht="15"/>
    <row r="1297" ht="15"/>
    <row r="1298" ht="15"/>
    <row r="1300" ht="15"/>
    <row r="1301"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7" ht="15"/>
    <row r="1335" ht="15"/>
    <row r="1337" ht="15"/>
    <row r="1338" ht="15"/>
    <row r="1339" ht="15"/>
    <row r="1340" ht="15"/>
    <row r="1341" ht="15"/>
    <row r="1342" ht="15"/>
    <row r="1343" ht="15"/>
    <row r="1344" ht="15"/>
    <row r="1345" ht="15"/>
    <row r="1346" ht="15"/>
    <row r="1347" ht="15"/>
    <row r="1348" ht="15"/>
    <row r="1349" ht="15"/>
    <row r="1350" ht="15"/>
    <row r="1351" ht="15"/>
    <row r="1352" ht="15"/>
    <row r="1353" ht="15"/>
    <row r="1355" ht="15"/>
    <row r="1359" ht="15"/>
    <row r="1360" ht="15"/>
    <row r="1361" ht="15"/>
    <row r="1363" ht="15"/>
    <row r="1364" ht="15"/>
    <row r="1365" ht="15"/>
    <row r="1366" ht="15"/>
    <row r="1367" ht="15"/>
    <row r="1368" ht="15"/>
    <row r="1369" ht="15"/>
    <row r="1370" ht="15"/>
    <row r="1371" ht="15"/>
    <row r="1374" ht="15"/>
    <row r="1375" ht="15"/>
    <row r="1377" ht="15"/>
    <row r="1378" ht="15"/>
  </sheetData>
  <dataValidations count="2">
    <dataValidation allowBlank="1" showInputMessage="1" showErrorMessage="1" sqref="E1" xr:uid="{920C6338-E771-4DAE-8C89-92A9093EA4DE}"/>
    <dataValidation type="list" allowBlank="1" showInputMessage="1" showErrorMessage="1" sqref="E2:E1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1"/>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13.815512499997567</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1.0592972222220851</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6.7073874999987311</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0.73025787036749534</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c r="B6" s="157" t="str">
        <f>IFERROR(VLOOKUP(D6,DB!A:K,11,0),"")</f>
        <v/>
      </c>
      <c r="C6" s="157"/>
      <c r="D6" s="156"/>
      <c r="E6" s="156"/>
      <c r="F6" s="113"/>
      <c r="G6" s="162">
        <f ca="1">IFERROR(NOW()-F6,"-")</f>
        <v>45940.58835972222</v>
      </c>
      <c r="H6" s="113"/>
      <c r="I6" s="157" t="str">
        <f>IFERROR(VLOOKUP(D6,DB!A:F,6,0),"")</f>
        <v/>
      </c>
      <c r="J6" s="157" t="str">
        <f>IFERROR(VLOOKUP(D6,DB!A:G,7,0),"")</f>
        <v/>
      </c>
      <c r="K6" s="160"/>
      <c r="L6" s="158" t="str">
        <f>IFERROR(VLOOKUP(D6,DB!A:I,9,0),"")</f>
        <v/>
      </c>
    </row>
    <row r="7" spans="1:16383" ht="31.5" customHeight="1">
      <c r="A7" s="110"/>
      <c r="B7" s="157" t="str">
        <f>IFERROR(VLOOKUP(D7,DB!A:K,11,0),"")</f>
        <v/>
      </c>
      <c r="C7" s="157"/>
      <c r="D7" s="156"/>
      <c r="E7" s="156"/>
      <c r="F7" s="113"/>
      <c r="G7" s="162">
        <f ca="1">IFERROR(NOW()-F7,"-")</f>
        <v>45940.58835972222</v>
      </c>
      <c r="H7" s="113"/>
      <c r="I7" s="157" t="str">
        <f>IFERROR(VLOOKUP(D7,DB!A:F,6,0),"")</f>
        <v/>
      </c>
      <c r="J7" s="157" t="str">
        <f>IFERROR(VLOOKUP(D7,DB!A:G,7,0),"")</f>
        <v/>
      </c>
      <c r="K7" s="160"/>
      <c r="L7" s="158" t="str">
        <f>IFERROR(VLOOKUP(D7,DB!A:I,9,0),"")</f>
        <v/>
      </c>
    </row>
    <row r="8" spans="1:16383" ht="31.5" customHeight="1">
      <c r="A8" s="110"/>
      <c r="B8" s="157" t="str">
        <f>IFERROR(VLOOKUP(D8,DB!A:K,11,0),"")</f>
        <v/>
      </c>
      <c r="C8" s="157"/>
      <c r="D8" s="156"/>
      <c r="E8" s="156"/>
      <c r="F8" s="113"/>
      <c r="G8" s="162">
        <f ca="1">IFERROR(NOW()-F8,"-")</f>
        <v>45940.58835972222</v>
      </c>
      <c r="H8" s="113"/>
      <c r="I8" s="157" t="str">
        <f>IFERROR(VLOOKUP(D8,DB!A:F,6,0),"")</f>
        <v/>
      </c>
      <c r="J8" s="157" t="str">
        <f>IFERROR(VLOOKUP(D8,DB!A:G,7,0),"")</f>
        <v/>
      </c>
      <c r="K8" s="160"/>
      <c r="L8" s="158" t="str">
        <f>IFERROR(VLOOKUP(D8,DB!A:I,9,0),"")</f>
        <v/>
      </c>
    </row>
    <row r="9" spans="1:16383" ht="31.5" customHeight="1">
      <c r="A9" s="110"/>
      <c r="B9" s="157" t="str">
        <f>IFERROR(VLOOKUP(D9,DB!A:K,11,0),"")</f>
        <v/>
      </c>
      <c r="C9" s="157"/>
      <c r="D9" s="166"/>
      <c r="E9" s="156"/>
      <c r="F9" s="113"/>
      <c r="G9" s="162">
        <f ca="1">IFERROR(NOW()-F9,"-")</f>
        <v>45940.58835972222</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66"/>
      <c r="E10" s="156"/>
      <c r="F10" s="113"/>
      <c r="G10" s="162">
        <f ca="1">IFERROR(NOW()-F10,"-")</f>
        <v>45940.58835972222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66"/>
      <c r="E11" s="156"/>
      <c r="F11" s="113"/>
      <c r="G11" s="162">
        <f ca="1">IFERROR(NOW()-F11,"-")</f>
        <v>45940.58835972222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62">
        <f ca="1">IFERROR(NOW()-F12,"-")</f>
        <v>45940.58835972222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6"/>
      <c r="F13" s="113"/>
      <c r="G13" s="162">
        <f ca="1">IFERROR(NOW()-F13,"-")</f>
        <v>45940.58835972222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62">
        <f ca="1">IFERROR(NOW()-F14,"-")</f>
        <v>45940.58835972222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62">
        <f ca="1">IFERROR(NOW()-F15,"-")</f>
        <v>45940.58835972222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45940.58835972222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45940.58835972222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45940.58835972222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45940.58835972222</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45940.58835972222</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45940.58835972222</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45940.58835972222</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45940.58835972222</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45940.58835972222</v>
      </c>
      <c r="H24" s="113"/>
      <c r="I24" s="157" t="str">
        <f>IFERROR(VLOOKUP(D24,DB!A:F,6,0),"")</f>
        <v/>
      </c>
      <c r="J24" s="157" t="str">
        <f>IFERROR(VLOOKUP(D24,DB!A:G,7,0),"")</f>
        <v/>
      </c>
      <c r="K24" s="160"/>
      <c r="L24" s="158" t="str">
        <f>IFERROR(VLOOKUP(D24,DB!A:I,9,0),"")</f>
        <v/>
      </c>
    </row>
    <row r="25" spans="1:12" ht="31.5" customHeight="1">
      <c r="A25" s="110"/>
      <c r="B25" s="109" t="str">
        <f>IFERROR(VLOOKUP(D25,DB!A:K,11,0),"")</f>
        <v/>
      </c>
      <c r="C25" s="111"/>
      <c r="D25" s="109"/>
      <c r="E25" s="112"/>
      <c r="F25" s="113"/>
      <c r="G25" s="81">
        <f ca="1">IFERROR(NOW()-F25,"-")</f>
        <v>45940.58835972222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45940.58835972222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45940.58835972222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45940.58835972222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45940.58835972222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45940.58835972222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45940.58835972222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45940.58835972222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45940.58835972222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45940.58835972222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45940.58835972222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45940.58835972222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45940.58835972222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45940.58835972222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45940.58835972222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45940.58835972222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45940.58835972222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45940.58835972222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45940.58835972222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45940.58835972222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45940.58835972222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45940.58835972222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45940.58835972222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45940.58835972222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45940.58835972222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45940.58835972222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45940.58835972222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45940.58835972222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45940.58835972222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45940.58835972222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45940.58835972222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45940.58835972222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45940.58835972222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45940.58835972222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45940.58835972222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45940.58835972222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45940.58835972222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45940.58835972222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45940.58835972222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45940.58835972222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45940.58835972222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45940.58835972222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45940.58835972222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45940.58835972222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45940.58835972222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45940.58835972222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45940.58835972222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45940.58835972222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45940.58835972222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45940.58835972222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45940.58835972222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45940.58835972222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45940.58835972222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45940.58835972222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45940.58835972222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45940.58835972222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45940.58835972222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45940.58835972222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45940.58835972222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45940.58835972222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45940.58835972222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45940.58835972222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45940.58835972222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45940.58835972222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45940.58835972222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45940.58835972222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45940.58835972222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45940.58835972222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45940.58835972222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45940.58835972222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45940.58835972222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45940.58835972222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45940.58835972222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45940.58835972222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45940.58835972222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45940.58835972222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45940.58835972222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45940.58835972222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45940.58835972222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45940.58835972222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45940.58835972222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45940.58835972222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45940.58835972222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45940.58835972222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45940.58835972222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45940.58835972222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45940.58835972222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45940.58835972222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45940.58835972222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45940.58835972222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45940.58835972222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45940.58835972222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45940.58835972222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45940.58835972222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45940.58835972222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45940.58835972222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45940.58835972222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45940.58835972222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45940.58835972222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45940.58835972222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45940.58835972222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45940.58835972222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45940.58835972222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45940.58835972222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45940.58835972222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45940.58835972222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45940.58835972222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45940.58835972222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45940.58835972222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45940.58835972222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45940.58835972222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45940.58835972222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45940.58835972222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45940.58835972222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45940.58835972222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45940.58835972222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45940.58835972222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45940.58835972222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45940.58835972222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45940.58835972222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45940.58835972222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45940.58835972222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45940.58835972222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45940.58835972222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45940.58835972222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45940.58835972222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45940.58835972222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45940.58835972222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45940.58835972222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45940.58835972222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45940.58835972222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45940.58835972222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45940.58835972222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45940.58835972222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45940.58835972222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45940.58835972222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45940.58835972222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45940.58835972222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45940.58835972222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45940.58835972222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45940.58835972222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45940.58835972222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45940.58835972222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45940.58835972222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45940.58835972222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45940.58835972222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45940.58835972222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45940.58835972222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45940.58835972222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45940.58835972222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45940.58835972222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45940.58835972222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45940.58835972222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45940.58835972222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45940.58835972222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45940.58835972222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45940.58835972222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45940.58835972222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45940.58835972222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45940.58835972222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45940.58835972222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45940.58835972222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45940.58835972222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45940.58835972222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45940.58835972222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45940.58835972222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45940.58835972222</v>
      </c>
      <c r="H191" s="113"/>
      <c r="I191" s="109" t="str">
        <f>IFERROR(VLOOKUP(D191,DB!A:F,6,0),"")</f>
        <v/>
      </c>
      <c r="J191" s="108" t="str">
        <f>IFERROR(VLOOKUP(D191,DB!A:G,7,0),"")</f>
        <v/>
      </c>
      <c r="K191" s="114"/>
      <c r="L191" s="115" t="str">
        <f>IFERROR(VLOOKUP(D191,DB!A:I,9,0),"")</f>
        <v/>
      </c>
    </row>
  </sheetData>
  <dataValidations count="2">
    <dataValidation allowBlank="1" showInputMessage="1" showErrorMessage="1" sqref="E1" xr:uid="{380493DB-286A-4683-AF55-C78F04945A49}"/>
    <dataValidation type="list" allowBlank="1" showInputMessage="1" showErrorMessage="1" sqref="E3 E5:E19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2025-10-10T11:09:46Z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