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96" documentId="13_ncr:1_{F6CB121F-512D-4AA6-A0C1-0FB36C537598}" xr6:coauthVersionLast="47" xr6:coauthVersionMax="47" xr10:uidLastSave="{0C91F9C5-51E4-41F4-9E61-1487AEEB8964}"/>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<sst xmlns="http://schemas.openxmlformats.org/spreadsheetml/2006/main" count="178599" uniqueCount="39085">
  <si>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</si>
  <si>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</si>
  <si>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</si>
  <si>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</si>
  <si>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</si>
  <si>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</si>
  <si>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</si>
  <si>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</si>
  <si>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</si>
  <si>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</si>
  <si>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</si>
  <si>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</si>
  <si>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</si>
  <si>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</si>
  <si>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</si>
  <si>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</si>
  <si>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</si>
  <si>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</si>
  <si>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</si>
  <si>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</si>
  <si>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</si>
  <si>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</si>
  <si>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</si>
  <si>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</si>
  <si>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</si>
  <si>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</si>
  <si>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</si>
  <si>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</si>
  <si>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</si>
  <si>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</si>
  <si>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</si>
  <si>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</si>
  <si>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</si>
  <si>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</si>
  <si>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</si>
  <si>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</si>
  <si>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</si>
  <si>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</si>
  <si>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</si>
  <si>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</si>
  <si>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</si>
  <si>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</si>
  <si>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</si>
  <si>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</si>
  <si>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</si>
  <si>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</si>
  <si>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</si>
  <si>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</si>
  <si>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</si>
  <si>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</si>
  <si>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</si>
  <si>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</si>
  <si>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</si>
  <si>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</si>
  <si>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</si>
  <si>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</si>
  <si>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</si>
  <si>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</si>
  <si>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</si>
  <si>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</si>
  <si>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</si>
  <si>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</si>
  <si>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</si>
  <si>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</si>
  <si>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</si>
  <si>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</si>
  <si>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</si>
  <si>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</si>
  <si>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</si>
  <si>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</si>
  <si>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</si>
  <si>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</si>
  <si>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</si>
  <si>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</si>
  <si>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</si>
  <si>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</si>
  <si>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</si>
  <si>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</si>
  <si>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</si>
  <si>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</si>
  <si>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</si>
  <si>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</si>
  <si>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</si>
  <si>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</si>
  <si>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</si>
  <si>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</si>
  <si>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</si>
  <si>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</si>
  <si>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</si>
  <si>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</si>
  <si>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</si>
  <si>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</si>
  <si>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</si>
  <si>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</si>
  <si>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</si>
  <si>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</si>
  <si>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</si>
  <si>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</si>
  <si>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</si>
  <si>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</si>
  <si>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</si>
  <si>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</si>
  <si>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</si>
  <si>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</si>
  <si>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</si>
  <si>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</si>
  <si>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</si>
  <si>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</si>
  <si>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</si>
  <si>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</si>
  <si>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</si>
  <si>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</si>
  <si>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</si>
  <si>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</si>
  <si>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</si>
  <si>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</si>
  <si>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</si>
  <si>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</si>
  <si>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</si>
  <si>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</si>
  <si>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</si>
  <si>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</si>
  <si>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</si>
  <si>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</si>
  <si>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</si>
  <si>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</si>
  <si>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</si>
  <si>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</si>
  <si>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</si>
  <si>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</si>
  <si>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</si>
  <si>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</si>
  <si>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</si>
  <si>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</si>
  <si>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</si>
  <si>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</si>
  <si>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</si>
  <si>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</si>
  <si>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</si>
  <si>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</si>
  <si>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</si>
  <si>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</si>
  <si>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</si>
  <si>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</si>
  <si>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</si>
  <si>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</si>
  <si>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</si>
  <si>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</si>
  <si>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</si>
  <si>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</si>
  <si>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</si>
  <si>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</si>
  <si>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</si>
  <si>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</si>
  <si>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</si>
  <si>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</si>
  <si>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</si>
  <si>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</si>
  <si>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</si>
  <si>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</si>
  <si>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</si>
  <si>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</si>
  <si>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</si>
  <si>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</si>
  <si>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</si>
  <si>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</si>
  <si>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</si>
  <si>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</si>
  <si>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</si>
  <si>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</si>
  <si>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</si>
  <si>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</si>
  <si>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</si>
  <si>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</si>
  <si>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</si>
  <si>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</si>
  <si>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</si>
  <si>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</si>
  <si>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</si>
  <si>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</si>
  <si>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</si>
  <si>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</si>
  <si>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</si>
  <si>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</si>
  <si>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</si>
  <si>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</si>
  <si>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</si>
  <si>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</si>
  <si>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</si>
  <si>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</si>
  <si>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</si>
  <si>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</si>
  <si>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</si>
  <si>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</si>
  <si>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</si>
  <si>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</si>
  <si>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</si>
  <si>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</si>
  <si>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</si>
  <si>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</si>
  <si>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</si>
  <si>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</si>
  <si>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</si>
  <si>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</si>
  <si>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</si>
  <si>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</si>
  <si>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</si>
  <si>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</si>
  <si>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</si>
  <si>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</si>
  <si>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</si>
  <si>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</si>
  <si>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</si>
  <si>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</si>
  <si>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</si>
  <si>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</si>
  <si>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</si>
  <si>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</si>
  <si>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</si>
  <si>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</si>
  <si>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</si>
  <si>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</si>
  <si>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</si>
  <si>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</si>
  <si>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</si>
  <si>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</si>
  <si>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</si>
  <si>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</si>
  <si>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</si>
  <si>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</si>
  <si>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</si>
  <si>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</si>
  <si>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</si>
  <si>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</si>
  <si>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</si>
  <si>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</si>
  <si>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</si>
  <si>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</si>
  <si>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</si>
  <si>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</si>
  <si>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</si>
  <si>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</si>
  <si>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</si>
  <si>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</si>
  <si>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</si>
  <si>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</si>
  <si>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</si>
  <si>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</si>
  <si>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</si>
  <si>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</si>
  <si>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</si>
  <si>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</si>
  <si>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</si>
  <si>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</si>
  <si>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</si>
  <si>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</si>
  <si>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</si>
  <si>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</si>
  <si>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</si>
  <si>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</si>
  <si>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</si>
  <si>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</si>
  <si>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</si>
  <si>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</si>
  <si>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</si>
  <si>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</si>
  <si>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</si>
  <si>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</si>
  <si>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</si>
  <si>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</si>
  <si>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</si>
  <si>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</si>
  <si>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</si>
  <si>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</si>
  <si>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</si>
  <si>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</si>
  <si>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</si>
  <si>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</si>
  <si>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</si>
  <si>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</si>
  <si>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</si>
  <si>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</si>
  <si>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</si>
  <si>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</si>
  <si>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</si>
  <si>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</si>
  <si>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</si>
  <si>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</si>
  <si>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</si>
  <si>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</si>
  <si>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</si>
  <si>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</si>
  <si>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</si>
  <si>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</si>
  <si>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</si>
  <si>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</si>
  <si>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</si>
  <si>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</si>
  <si>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</si>
  <si>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</si>
  <si>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</si>
  <si>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</si>
  <si>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</si>
  <si>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</si>
  <si>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</si>
  <si>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</si>
  <si>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</si>
  <si>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</si>
  <si>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</si>
  <si>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</si>
  <si>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</si>
  <si>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</si>
  <si>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</si>
  <si>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</si>
  <si>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</si>
  <si>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</si>
  <si>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</si>
  <si>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</si>
  <si>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</si>
  <si>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</si>
  <si>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</si>
  <si>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</si>
  <si>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</si>
  <si>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</si>
  <si>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</si>
  <si>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</si>
  <si>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</si>
  <si>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</si>
  <si>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</si>
  <si>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</si>
  <si>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</si>
  <si>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</si>
  <si>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</si>
  <si>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</si>
  <si>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</si>
  <si>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</si>
  <si>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</si>
  <si>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</si>
  <si>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</si>
  <si>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</si>
  <si>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</si>
  <si>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</si>
  <si>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</si>
  <si>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</si>
  <si>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</si>
  <si>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</si>
  <si>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</si>
  <si>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</si>
  <si>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</si>
  <si>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</si>
  <si>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</si>
  <si>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</si>
  <si>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</si>
  <si>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</si>
  <si>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</si>
  <si>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</si>
  <si>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</si>
  <si>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</si>
  <si>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</si>
  <si>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</si>
  <si>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</si>
  <si>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</si>
  <si>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</si>
  <si>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</si>
  <si>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</si>
  <si>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</si>
  <si>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</si>
  <si>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</si>
  <si>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</si>
  <si>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</si>
  <si>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</si>
  <si>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</si>
  <si>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</si>
  <si>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</si>
  <si>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</si>
  <si>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</si>
  <si>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</si>
  <si>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</si>
  <si>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</si>
  <si>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</si>
  <si>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</si>
  <si>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</si>
  <si>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</si>
  <si>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</si>
  <si>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</si>
  <si>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</si>
  <si>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</si>
  <si>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</si>
  <si>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</si>
  <si>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</si>
  <si>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</si>
  <si>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</si>
  <si>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</si>
  <si>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</si>
  <si>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</si>
  <si>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</si>
  <si>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</si>
  <si>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</si>
  <si>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</si>
  <si>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</si>
  <si>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</si>
  <si>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</si>
  <si>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</si>
  <si>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</si>
  <si>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</si>
  <si>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</si>
  <si>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</si>
  <si>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</si>
  <si>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</si>
  <si>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</si>
  <si>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</si>
  <si>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</si>
  <si>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</si>
  <si>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</si>
  <si>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</si>
  <si>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</si>
  <si>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</si>
  <si>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</si>
  <si>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</si>
  <si>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</si>
  <si>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</si>
  <si>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</si>
  <si>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</si>
  <si>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</si>
  <si>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</si>
  <si>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</si>
  <si>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</si>
  <si>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</si>
  <si>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</si>
  <si>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</si>
  <si>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</si>
  <si>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</si>
  <si>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</si>
  <si>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</si>
  <si>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</si>
  <si>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</si>
  <si>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</si>
  <si>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</si>
  <si>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</si>
  <si>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</si>
  <si>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</si>
  <si>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</si>
  <si>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</si>
  <si>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</si>
  <si>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</si>
  <si>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</si>
  <si>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</si>
  <si>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</si>
  <si>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</si>
  <si>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</si>
  <si>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</si>
  <si>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</si>
  <si>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</si>
  <si>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</si>
  <si>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</si>
  <si>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</si>
  <si>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</si>
  <si>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</si>
  <si>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</si>
  <si>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</si>
  <si>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</si>
  <si>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</si>
  <si>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</si>
  <si>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</si>
  <si>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</si>
  <si>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</si>
  <si>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</si>
  <si>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</si>
  <si>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</si>
  <si>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</si>
  <si>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</si>
  <si>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</si>
  <si>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</si>
  <si>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</si>
  <si>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</si>
  <si>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</si>
  <si>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</si>
  <si>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</si>
  <si>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</si>
  <si>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</si>
  <si>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</si>
  <si>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</si>
  <si>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</si>
  <si>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</si>
  <si>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</si>
  <si>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</si>
  <si>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</si>
  <si>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</si>
  <si>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</si>
  <si>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</si>
  <si>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</si>
  <si>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</si>
  <si>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</si>
  <si>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</si>
  <si>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</si>
  <si>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</si>
  <si>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</si>
  <si>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</si>
  <si>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</si>
  <si>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</si>
  <si>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</si>
  <si>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</si>
  <si>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</si>
  <si>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</si>
  <si>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</si>
  <si>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</si>
  <si>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</si>
  <si>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</si>
  <si>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</si>
  <si>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</si>
  <si>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</si>
  <si>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</si>
  <si>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</si>
  <si>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</si>
  <si>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</si>
  <si>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</si>
  <si>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</si>
  <si>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</si>
  <si>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</si>
  <si>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</si>
  <si>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</si>
  <si>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</si>
  <si>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</si>
  <si>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</si>
  <si>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</si>
  <si>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</si>
  <si>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</si>
  <si>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</si>
  <si>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</si>
  <si>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</si>
  <si>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</si>
  <si>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</si>
  <si>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</si>
  <si>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</si>
  <si>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</si>
  <si>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</si>
  <si>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</si>
  <si>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</si>
  <si>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</si>
  <si>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</si>
  <si>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</si>
  <si>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</si>
  <si>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</si>
  <si>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</si>
  <si>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</si>
  <si>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</si>
  <si>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</si>
  <si>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</si>
  <si>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</si>
  <si>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</si>
  <si>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</si>
  <si>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</si>
  <si>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</si>
  <si>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</si>
  <si>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</si>
  <si>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</si>
  <si>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</si>
  <si>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</si>
  <si>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</si>
  <si>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</si>
  <si>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</si>
  <si>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</si>
  <si>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</si>
  <si>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</si>
  <si>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</si>
  <si>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</si>
  <si>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</si>
  <si>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</si>
  <si>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</si>
  <si>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</si>
  <si>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</si>
  <si>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</si>
  <si>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</si>
  <si>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</si>
  <si>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</si>
  <si>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</si>
  <si>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</si>
  <si>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</si>
  <si>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</si>
  <si>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</si>
  <si>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</si>
  <si>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</si>
  <si>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</si>
  <si>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</si>
  <si>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</si>
  <si>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</si>
  <si>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</si>
  <si>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</si>
  <si>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</si>
  <si>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</si>
  <si>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</si>
  <si>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</si>
  <si>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</si>
  <si>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</si>
  <si>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</si>
  <si>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</si>
  <si>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</si>
  <si>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</si>
  <si>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</si>
  <si>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</si>
  <si>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</si>
  <si>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</si>
  <si>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</si>
  <si>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</si>
  <si>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</si>
  <si>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</si>
  <si>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</si>
  <si>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</si>
  <si>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</si>
  <si>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</si>
  <si>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</si>
  <si>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</si>
  <si>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</si>
  <si>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</si>
  <si>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</si>
  <si>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</si>
  <si>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</si>
  <si>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</si>
  <si>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</si>
  <si>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</si>
  <si>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</si>
  <si>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</si>
  <si>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</si>
  <si>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</si>
  <si>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</si>
  <si>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</si>
  <si>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</si>
  <si>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</si>
  <si>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</si>
  <si>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</si>
  <si>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</si>
  <si>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</si>
  <si>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</si>
  <si>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</si>
  <si>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</si>
  <si>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</si>
  <si>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</si>
  <si>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</si>
  <si>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</si>
  <si>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</si>
  <si>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</si>
  <si>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</si>
  <si>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</si>
  <si>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</si>
  <si>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</si>
  <si>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</si>
  <si>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</si>
  <si>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</si>
  <si>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</si>
  <si>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</si>
  <si>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</si>
  <si>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</si>
  <si>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</si>
  <si>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</si>
  <si>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</si>
  <si>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</si>
  <si>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</si>
  <si>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</si>
  <si>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</si>
  <si>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</si>
  <si>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</si>
  <si>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</si>
  <si>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</si>
  <si>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</si>
  <si>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</si>
  <si>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</si>
  <si>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</si>
  <si>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</si>
  <si>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</si>
  <si>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</si>
  <si>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</si>
  <si>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</si>
  <si>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</si>
  <si>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</si>
  <si>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</si>
  <si>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</si>
  <si>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</si>
  <si>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</si>
  <si>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</si>
  <si>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</si>
  <si>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</si>
  <si>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</si>
  <si>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</si>
  <si>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</si>
  <si>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</si>
  <si>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</si>
  <si>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</si>
  <si>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</si>
  <si>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</si>
  <si>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</si>
  <si>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</si>
  <si>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</si>
  <si>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</si>
  <si>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</si>
  <si>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</si>
  <si>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</si>
  <si>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</si>
  <si>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</si>
  <si>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</si>
  <si>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</si>
  <si>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</si>
  <si>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</si>
  <si>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</si>
  <si>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</si>
  <si>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</si>
  <si>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</si>
  <si>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</si>
  <si>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</si>
  <si>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</si>
  <si>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</si>
  <si>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</si>
  <si>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</si>
  <si>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</si>
  <si>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</si>
  <si>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</si>
  <si>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</si>
  <si>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</si>
  <si>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</si>
  <si>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</si>
  <si>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</si>
  <si>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</si>
  <si>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</si>
  <si>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</si>
  <si>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</si>
  <si>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</si>
  <si>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</si>
  <si>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</si>
  <si>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</si>
  <si>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</si>
  <si>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</si>
  <si>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</si>
  <si>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</si>
  <si>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</si>
  <si>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</si>
  <si>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</si>
  <si>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</si>
  <si>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</si>
  <si>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</si>
  <si>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</si>
  <si>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</si>
  <si>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</si>
  <si>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</si>
  <si>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</si>
  <si>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</si>
  <si>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</si>
  <si>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</si>
  <si>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</si>
  <si>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</si>
  <si>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</si>
  <si>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</si>
  <si>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</si>
  <si>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</si>
  <si>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</si>
  <si>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</si>
  <si>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</si>
  <si>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</si>
  <si>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</si>
  <si>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</si>
  <si>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</si>
  <si>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</si>
  <si>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</si>
  <si>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</si>
  <si>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</si>
  <si>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</si>
  <si>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</si>
  <si>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</si>
  <si>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</si>
  <si>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</si>
  <si>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</si>
  <si>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</si>
  <si>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</si>
  <si>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</si>
  <si>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</si>
  <si>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</si>
  <si>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</si>
  <si>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</si>
  <si>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</si>
  <si>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</si>
  <si>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</si>
  <si>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</si>
  <si>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</si>
  <si>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</si>
  <si>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</si>
  <si>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</si>
  <si>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</si>
  <si>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</si>
  <si>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</si>
  <si>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</si>
  <si>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</si>
  <si>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</si>
  <si>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</si>
  <si>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</si>
  <si>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</si>
  <si>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</si>
  <si>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</si>
  <si>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</si>
  <si>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</si>
  <si>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</si>
  <si>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</si>
  <si>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</si>
  <si>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</si>
  <si>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</si>
  <si>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</si>
  <si>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</si>
  <si>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</si>
  <si>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</si>
  <si>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</si>
  <si>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</si>
  <si>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</si>
  <si>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</si>
  <si>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</si>
  <si>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</si>
  <si>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</si>
  <si>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</si>
  <si>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</si>
  <si>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</si>
  <si>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</si>
  <si>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</si>
  <si>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</si>
  <si>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</si>
  <si>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</si>
  <si>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</si>
  <si>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</si>
  <si>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</si>
  <si>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</si>
  <si>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</si>
  <si>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</si>
  <si>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</si>
  <si>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</si>
  <si>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</si>
  <si>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</si>
  <si>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</si>
  <si>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</si>
  <si>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</si>
  <si>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</si>
  <si>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</si>
  <si>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</si>
  <si>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</si>
  <si>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</si>
  <si>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</si>
  <si>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</si>
  <si>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</si>
  <si>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</si>
  <si>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</si>
  <si>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</si>
  <si>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</si>
  <si>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</si>
  <si>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</si>
  <si>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</si>
  <si>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</si>
  <si>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</si>
  <si>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</si>
  <si>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</si>
  <si>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</si>
  <si>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</si>
  <si>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</si>
  <si>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</si>
  <si>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</si>
  <si>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</si>
  <si>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</si>
  <si>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</si>
  <si>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</si>
  <si>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</si>
  <si>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</si>
  <si>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</si>
  <si>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</si>
  <si>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</si>
  <si>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</si>
  <si>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</si>
  <si>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</si>
  <si>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</si>
  <si>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</si>
  <si>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</si>
  <si>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</si>
  <si>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</si>
  <si>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</si>
  <si>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</si>
  <si>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</si>
  <si>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</si>
  <si>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</si>
  <si>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</si>
  <si>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</si>
  <si>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</si>
  <si>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</si>
  <si>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</si>
  <si>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</si>
  <si>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</si>
  <si>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</si>
  <si>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</si>
  <si>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</si>
  <si>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</si>
  <si>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</si>
  <si>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</si>
  <si>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</si>
  <si>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</si>
  <si>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</si>
  <si>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</si>
  <si>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</si>
  <si>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</si>
  <si>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</si>
  <si>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</si>
  <si>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</si>
  <si>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</si>
  <si>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</si>
  <si>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</si>
  <si>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</si>
  <si>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</si>
  <si>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</si>
  <si>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</si>
  <si>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</si>
  <si>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</si>
  <si>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</si>
  <si>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</si>
  <si>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</si>
  <si>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</si>
  <si>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</si>
  <si>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</si>
  <si>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</si>
  <si>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</si>
  <si>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</si>
  <si>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</si>
  <si>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</si>
  <si>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</si>
  <si>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</si>
  <si>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</si>
  <si>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</si>
  <si>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</si>
  <si>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</si>
  <si>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</si>
  <si>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</si>
  <si>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</si>
  <si>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</si>
  <si>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</si>
  <si>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</si>
  <si>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</si>
  <si>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</si>
  <si>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</si>
  <si>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</si>
  <si>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</si>
  <si>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</si>
  <si>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</si>
  <si>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</si>
  <si>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</si>
  <si>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</si>
  <si>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</si>
  <si>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</si>
  <si>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</si>
  <si>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</si>
  <si>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</si>
  <si>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</si>
  <si>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</si>
  <si>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</si>
  <si>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</si>
  <si>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</si>
  <si>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</si>
  <si>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</si>
  <si>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</si>
  <si>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</si>
  <si>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</si>
  <si>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</si>
  <si>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</si>
  <si>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</si>
  <si>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</si>
  <si>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</si>
  <si>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</si>
  <si>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</si>
  <si>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</si>
  <si>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</si>
  <si>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</si>
  <si>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</si>
  <si>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</si>
  <si>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</si>
  <si>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</si>
  <si>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</si>
  <si>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</si>
  <si>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</si>
  <si>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</si>
  <si>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</si>
  <si>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</si>
  <si>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</si>
  <si>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</si>
  <si>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</si>
  <si>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</si>
  <si>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</si>
  <si>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</si>
  <si>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</si>
  <si>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</si>
  <si>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</si>
  <si>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</si>
  <si>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</si>
  <si>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</si>
  <si>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</si>
  <si>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</si>
  <si>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</si>
  <si>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</si>
  <si>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</si>
  <si>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</si>
  <si>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</si>
  <si>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</si>
  <si>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</si>
  <si>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</si>
  <si>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</si>
  <si>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</si>
  <si>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</si>
  <si>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</si>
  <si>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</si>
  <si>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</si>
  <si>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</si>
  <si>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</si>
  <si>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</si>
  <si>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</si>
  <si>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</si>
  <si>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</si>
  <si>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</si>
  <si>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</si>
  <si>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</si>
  <si>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</si>
  <si>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</si>
  <si>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</si>
  <si>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</si>
  <si>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</si>
  <si>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</si>
  <si>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</si>
  <si>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</si>
  <si>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</si>
  <si>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</si>
  <si>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</si>
  <si>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</si>
  <si>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</si>
  <si>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</si>
  <si>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</si>
  <si>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</si>
  <si>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</si>
  <si>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</si>
  <si>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</si>
  <si>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</si>
  <si>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</si>
  <si>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</si>
  <si>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</si>
  <si>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</si>
  <si>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</si>
  <si>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</si>
  <si>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</si>
  <si>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</si>
  <si>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</si>
  <si>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</si>
  <si>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</si>
  <si>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</si>
  <si>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</si>
  <si>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</si>
  <si>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</si>
  <si>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</si>
  <si>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</si>
  <si>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</si>
  <si>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</si>
  <si>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</si>
  <si>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</si>
  <si>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</si>
  <si>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</si>
  <si>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</si>
  <si>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</si>
  <si>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</si>
  <si>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</si>
  <si>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</si>
  <si>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</si>
  <si>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</si>
  <si>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</si>
  <si>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</si>
  <si>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</si>
  <si>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</si>
  <si>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</si>
  <si>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</si>
  <si>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</si>
  <si>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</si>
  <si>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</si>
  <si>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</si>
  <si>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</si>
  <si>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</si>
  <si>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</si>
  <si>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</si>
  <si>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</si>
  <si>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</si>
  <si>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</si>
  <si>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</si>
  <si>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</si>
  <si>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</si>
  <si>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</si>
  <si>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</si>
  <si>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</si>
  <si>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</si>
  <si>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</si>
  <si>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</si>
  <si>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</si>
  <si>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</si>
  <si>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</si>
  <si>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</si>
  <si>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</si>
  <si>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</si>
  <si>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</si>
  <si>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</si>
  <si>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</si>
  <si>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</si>
  <si>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</si>
  <si>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</si>
  <si>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</si>
  <si>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</si>
  <si>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</si>
  <si>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</si>
  <si>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</si>
  <si>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</si>
  <si>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</si>
  <si>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</si>
  <si>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</si>
  <si>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</si>
  <si>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</si>
  <si>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</si>
  <si>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</si>
  <si>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</si>
  <si>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</si>
  <si>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</si>
  <si>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</si>
  <si>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</si>
  <si>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</si>
  <si>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</si>
  <si>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</si>
  <si>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</si>
  <si>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</si>
  <si>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</si>
  <si>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</si>
  <si>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</si>
  <si>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</si>
  <si>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</si>
  <si>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</si>
  <si>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</si>
  <si>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</si>
  <si>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</si>
  <si>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</si>
  <si>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</si>
  <si>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</si>
  <si>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</si>
  <si>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</si>
  <si>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</si>
  <si>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</si>
  <si>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</si>
  <si>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</si>
  <si>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</si>
  <si>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</si>
  <si>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</si>
  <si>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</si>
  <si>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</si>
  <si>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</si>
  <si>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</si>
  <si>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</si>
  <si>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</si>
  <si>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</si>
  <si>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</si>
  <si>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</si>
  <si>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</si>
  <si>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</si>
  <si>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</si>
  <si>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</si>
  <si>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</si>
  <si>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</si>
  <si>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</si>
  <si>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</si>
  <si>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</si>
  <si>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</si>
  <si>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</si>
  <si>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</si>
  <si>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</si>
  <si>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</si>
  <si>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</si>
  <si>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</si>
  <si>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</si>
  <si>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</si>
  <si>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</si>
  <si>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</si>
  <si>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</si>
  <si>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</si>
  <si>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</si>
  <si>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</si>
  <si>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</si>
  <si>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</si>
  <si>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</si>
  <si>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</si>
  <si>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</si>
  <si>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</si>
  <si>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</si>
  <si>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</si>
  <si>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</si>
  <si>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</si>
  <si>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</si>
  <si>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</si>
  <si>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</si>
  <si>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</si>
  <si>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</si>
  <si>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</si>
  <si>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</si>
  <si>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</si>
  <si>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</si>
  <si>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</si>
  <si>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</si>
  <si>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</si>
  <si>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</si>
  <si>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</si>
  <si>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</si>
  <si>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</si>
  <si>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</si>
  <si>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</si>
  <si>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</si>
  <si>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</si>
  <si>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</si>
  <si>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</si>
  <si>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</si>
  <si>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</si>
  <si>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</si>
  <si>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</si>
  <si>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</si>
  <si>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</si>
  <si>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</si>
  <si>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</si>
  <si>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</si>
  <si>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</si>
  <si>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</si>
  <si>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</si>
  <si>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</si>
  <si>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</si>
  <si>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</si>
  <si>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</si>
  <si>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</si>
  <si>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</si>
  <si>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</si>
  <si>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</si>
  <si>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</si>
  <si>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</si>
  <si>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</si>
  <si>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</si>
  <si>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</si>
  <si>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</si>
  <si>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</si>
  <si>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</si>
  <si>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</si>
  <si>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</si>
  <si>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</si>
  <si>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</si>
  <si>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</si>
  <si>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</si>
  <si>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</si>
  <si>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</si>
  <si>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</si>
  <si>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</si>
  <si>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</si>
  <si>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</si>
  <si>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</si>
  <si>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</si>
  <si>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</si>
  <si>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</si>
  <si>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</si>
  <si>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</si>
  <si>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</si>
  <si>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</si>
  <si>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</si>
  <si>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</si>
  <si>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</si>
  <si>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</si>
  <si>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</si>
  <si>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</si>
  <si>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</si>
  <si>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</si>
  <si>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</si>
  <si>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</si>
  <si>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</si>
  <si>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</si>
  <si>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</si>
  <si>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</si>
  <si>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</si>
  <si>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</si>
  <si>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</si>
  <si>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</si>
  <si>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</si>
  <si>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</si>
  <si>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</si>
  <si>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</si>
  <si>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</si>
  <si>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</si>
  <si>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</si>
  <si>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</si>
  <si>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</si>
  <si>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</si>
  <si>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</si>
  <si>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</si>
  <si>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</si>
  <si>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</si>
  <si>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</si>
  <si>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</si>
  <si>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</si>
  <si>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</si>
  <si>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</si>
  <si>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</si>
  <si>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</si>
  <si>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</si>
  <si>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</si>
  <si>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</si>
  <si>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</si>
  <si>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</si>
  <si>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</si>
  <si>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</si>
  <si>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</si>
  <si>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</si>
  <si>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</si>
  <si>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</si>
  <si>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</si>
  <si>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</si>
  <si>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</si>
  <si>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</si>
  <si>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</si>
  <si>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</si>
  <si>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</si>
  <si>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</si>
  <si>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</si>
  <si>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</si>
  <si>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</si>
  <si>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</si>
  <si>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</si>
  <si>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</si>
  <si>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</si>
  <si>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</si>
  <si>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</si>
  <si>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</si>
  <si>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</si>
  <si>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</si>
  <si>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</si>
  <si>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</si>
  <si>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</si>
  <si>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</si>
  <si>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</si>
  <si>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</si>
  <si>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</si>
  <si>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</si>
  <si>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</si>
  <si>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</si>
  <si>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</si>
  <si>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</si>
  <si>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</si>
  <si>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</si>
  <si>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</si>
  <si>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</si>
  <si>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</si>
  <si>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</si>
  <si>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</si>
  <si>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</si>
  <si>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</si>
  <si>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</si>
  <si>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</si>
  <si>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</si>
  <si>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</si>
  <si>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</si>
  <si>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</si>
  <si>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</si>
  <si>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</si>
  <si>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</si>
  <si>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</si>
  <si>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</si>
  <si>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</si>
  <si>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</si>
  <si>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</si>
  <si>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</si>
  <si>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</si>
  <si>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</si>
  <si>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</si>
  <si>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</si>
  <si>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</si>
  <si>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</si>
  <si>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</si>
  <si>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</si>
  <si>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</si>
  <si>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</si>
  <si>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</si>
  <si>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</si>
  <si>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</si>
  <si>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</si>
  <si>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</si>
  <si>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</si>
  <si>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</si>
  <si>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</si>
  <si>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</si>
  <si>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</si>
  <si>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</si>
  <si>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</si>
  <si>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</si>
  <si>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</si>
  <si>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</si>
  <si>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</si>
  <si>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</si>
  <si>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</si>
  <si>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</si>
  <si>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</si>
  <si>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</si>
  <si>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</si>
  <si>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</si>
  <si>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</si>
  <si>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</si>
  <si>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</si>
  <si>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</si>
  <si>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</si>
  <si>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</si>
  <si>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</si>
  <si>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</si>
  <si>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</si>
  <si>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</si>
  <si>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</si>
  <si>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</si>
  <si>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</si>
  <si>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</si>
  <si>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</si>
  <si>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</si>
  <si>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</si>
  <si>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</si>
  <si>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</si>
  <si>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</si>
  <si>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</si>
  <si>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</si>
  <si>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</si>
  <si>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</si>
  <si>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</si>
  <si>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</si>
  <si>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</si>
  <si>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</si>
  <si>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</si>
  <si>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</si>
  <si>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</si>
  <si>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</si>
  <si>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</si>
  <si>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</si>
  <si>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</si>
  <si>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</si>
  <si>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</si>
  <si>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</si>
  <si>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</si>
  <si>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</si>
  <si>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</si>
  <si>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</si>
  <si>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</si>
  <si>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</si>
  <si>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</si>
  <si>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</si>
  <si>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</si>
  <si>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</si>
  <si>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</si>
  <si>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</si>
  <si>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</si>
  <si>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</si>
  <si>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</si>
  <si>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</si>
  <si>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</si>
  <si>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</si>
  <si>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</si>
  <si>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</si>
  <si>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</si>
  <si>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</si>
  <si>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</si>
  <si>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</si>
  <si>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</si>
  <si>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</si>
  <si>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</si>
  <si>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</si>
  <si>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</si>
  <si>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</si>
  <si>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</si>
  <si>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</si>
  <si>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</si>
  <si>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</si>
  <si>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</si>
  <si>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</si>
  <si>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</si>
  <si>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</si>
  <si>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</si>
  <si>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</si>
  <si>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</si>
  <si>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</si>
  <si>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</si>
  <si>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</si>
  <si>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</si>
  <si>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</si>
  <si>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</si>
  <si>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</si>
  <si>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</si>
  <si>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</si>
  <si>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</si>
  <si>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</si>
  <si>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</si>
  <si>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</si>
  <si>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</si>
  <si>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</si>
  <si>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</si>
  <si>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</si>
  <si>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</si>
  <si>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</si>
  <si>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</si>
  <si>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</si>
  <si>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</si>
  <si>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</si>
  <si>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</si>
  <si>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</si>
  <si>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</si>
  <si>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</si>
  <si>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</si>
  <si>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</si>
  <si>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</si>
  <si>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</si>
  <si>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</si>
  <si>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</si>
  <si>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</si>
  <si>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</si>
  <si>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</si>
  <si>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</si>
  <si>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</si>
  <si>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</si>
  <si>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</si>
  <si>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</si>
  <si>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</si>
  <si>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</si>
  <si>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</si>
  <si>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</si>
  <si>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</si>
  <si>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</si>
  <si>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</si>
  <si>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</si>
  <si>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</si>
  <si>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</si>
  <si>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</si>
  <si>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</si>
  <si>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</si>
  <si>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</si>
  <si>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</si>
  <si>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</si>
  <si>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</si>
  <si>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</si>
  <si>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</si>
  <si>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</si>
  <si>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</si>
  <si>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</si>
  <si>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</si>
  <si>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</si>
  <si>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</si>
  <si>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</si>
  <si>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</si>
  <si>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</si>
  <si>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</si>
  <si>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</si>
  <si>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</si>
  <si>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</si>
  <si>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</si>
  <si>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</si>
  <si>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</si>
  <si>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</si>
  <si>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</si>
  <si>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</si>
  <si>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</si>
  <si>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</si>
  <si>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</si>
  <si>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</si>
  <si>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</si>
  <si>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</si>
  <si>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</si>
  <si>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</si>
  <si>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</si>
  <si>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</si>
  <si>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</si>
  <si>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</si>
  <si>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</si>
  <si>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</si>
  <si>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</si>
  <si>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</si>
  <si>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</si>
  <si>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</si>
  <si>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</si>
  <si>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</si>
  <si>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</si>
  <si>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</si>
  <si>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</si>
  <si>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</si>
  <si>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</si>
  <si>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</si>
  <si>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</si>
  <si>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</si>
  <si>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</si>
  <si>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</si>
  <si>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</si>
  <si>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</si>
  <si>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</si>
  <si>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</si>
  <si>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</si>
  <si>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</si>
  <si>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</si>
  <si>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</si>
  <si>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</si>
  <si>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</si>
  <si>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</si>
  <si>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</si>
  <si>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</si>
  <si>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</si>
  <si>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</si>
  <si>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</si>
  <si>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</si>
  <si>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</si>
  <si>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</si>
  <si>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</si>
  <si>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</si>
  <si>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</si>
  <si>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</si>
  <si>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</si>
  <si>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</si>
  <si>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</si>
  <si>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</si>
  <si>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</si>
  <si>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</si>
  <si>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</si>
  <si>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</si>
  <si>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</si>
  <si>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</si>
  <si>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</si>
  <si>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</si>
  <si>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</si>
  <si>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</si>
  <si>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</si>
  <si>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</si>
  <si>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</si>
  <si>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</si>
  <si>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</si>
  <si>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</si>
  <si>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</si>
  <si>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</si>
  <si>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</si>
  <si>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</si>
  <si>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</si>
  <si>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</si>
  <si>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</si>
  <si>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</si>
  <si>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</si>
  <si>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</si>
  <si>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</si>
  <si>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</si>
  <si>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</si>
  <si>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</si>
  <si>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</si>
  <si>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</si>
  <si>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</si>
  <si>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</si>
  <si>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</si>
  <si>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</si>
  <si>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</si>
  <si>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</si>
  <si>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</si>
  <si>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</si>
  <si>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</si>
  <si>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</si>
  <si>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</si>
  <si>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</si>
  <si>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</si>
  <si>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</si>
  <si>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</si>
  <si>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</si>
  <si>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</si>
  <si>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</si>
  <si>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</si>
  <si>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</si>
  <si>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</si>
  <si>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</si>
  <si>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</si>
  <si>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</si>
  <si>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</si>
  <si>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</si>
  <si>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</si>
  <si>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</si>
  <si>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</si>
  <si>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</si>
  <si>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</si>
  <si>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</si>
  <si>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</si>
  <si>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</si>
  <si>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</si>
  <si>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</si>
  <si>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</si>
  <si>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</si>
  <si>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</si>
  <si>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</si>
  <si>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</si>
  <si>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</si>
  <si>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</si>
  <si>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</si>
  <si>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</si>
  <si>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</si>
  <si>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</si>
  <si>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</si>
  <si>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</si>
  <si>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</si>
  <si>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</si>
  <si>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</si>
  <si>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</si>
  <si>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</si>
  <si>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</si>
  <si>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</si>
  <si>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</si>
  <si>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</si>
  <si>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</si>
  <si>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</si>
  <si>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</si>
  <si>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</si>
  <si>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</si>
  <si>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</si>
  <si>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</si>
  <si>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</si>
  <si>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</si>
  <si>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</si>
  <si>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</si>
  <si>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</si>
  <si>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</si>
  <si>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</si>
  <si>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</si>
  <si>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</si>
  <si>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</si>
  <si>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</si>
  <si>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</si>
  <si>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</si>
  <si>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</si>
  <si>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</si>
  <si>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</si>
  <si>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</si>
  <si>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</si>
  <si>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</si>
  <si>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</si>
  <si>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</si>
  <si>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</si>
  <si>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</si>
  <si>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</si>
  <si>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</si>
  <si>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</si>
  <si>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</si>
  <si>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</si>
  <si>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</si>
  <si>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</si>
  <si>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</si>
  <si>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</si>
  <si>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</si>
  <si>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</si>
  <si>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</si>
  <si>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</si>
  <si>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</si>
  <si>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</si>
  <si>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</si>
  <si>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</si>
  <si>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</si>
  <si>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</si>
  <si>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</si>
  <si>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</si>
  <si>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</si>
  <si>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</si>
  <si>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</si>
  <si>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</si>
  <si>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</si>
  <si>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</si>
  <si>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</si>
  <si>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</si>
  <si>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</si>
  <si>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</si>
  <si>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</si>
  <si>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</si>
  <si>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</si>
  <si>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</si>
  <si>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</si>
  <si>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</si>
  <si>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</si>
  <si>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</si>
  <si>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</si>
  <si>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</si>
  <si>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</si>
  <si>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</si>
  <si>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</si>
  <si>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</si>
  <si>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</si>
  <si>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</si>
  <si>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</si>
  <si>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</si>
  <si>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</si>
  <si>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</si>
  <si>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</si>
  <si>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</si>
  <si>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</si>
  <si>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</si>
  <si>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</si>
  <si>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</si>
  <si>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</si>
  <si>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</si>
  <si>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</si>
  <si>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</si>
  <si>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</si>
  <si>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</si>
  <si>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</si>
  <si>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</si>
  <si>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</si>
  <si>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</si>
  <si>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</si>
  <si>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</si>
  <si>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</si>
  <si>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</si>
  <si>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</si>
  <si>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</si>
  <si>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</si>
  <si>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</si>
  <si>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</si>
  <si>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</si>
  <si>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</si>
  <si>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</si>
  <si>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</si>
  <si>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</si>
  <si>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</si>
  <si>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</si>
  <si>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</si>
  <si>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</si>
  <si>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</si>
  <si>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</si>
  <si>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</si>
  <si>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</si>
  <si>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</si>
  <si>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</si>
  <si>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</si>
  <si>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</si>
  <si>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</si>
  <si>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</si>
  <si>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</si>
  <si>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</si>
  <si>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</si>
  <si>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</si>
  <si>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</si>
  <si>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</si>
  <si>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</si>
  <si>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</si>
  <si>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</si>
  <si>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</si>
  <si>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</si>
  <si>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</si>
  <si>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</si>
  <si>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</si>
  <si>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</si>
  <si>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</si>
  <si>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</si>
  <si>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</si>
  <si>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</si>
  <si>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</si>
  <si>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</si>
  <si>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</si>
  <si>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</si>
  <si>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</si>
  <si>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</si>
  <si>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</si>
  <si>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</si>
  <si>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</si>
  <si>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</si>
  <si>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</si>
  <si>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</si>
  <si>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</si>
  <si>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</si>
  <si>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</si>
  <si>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</si>
  <si>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</si>
  <si>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</si>
  <si>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</si>
  <si>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</si>
  <si>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</si>
  <si>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</si>
  <si>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</si>
  <si>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</si>
  <si>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</si>
  <si>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</si>
  <si>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</si>
  <si>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</si>
  <si>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</si>
  <si>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</si>
  <si>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</si>
  <si>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</si>
  <si>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</si>
  <si>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</si>
  <si>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</si>
  <si>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</si>
  <si>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</si>
  <si>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</si>
  <si>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</si>
  <si>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</si>
  <si>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</si>
  <si>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</si>
  <si>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</si>
  <si>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</si>
  <si>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</si>
  <si>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</si>
  <si>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</si>
  <si>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</si>
  <si>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</si>
  <si>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</si>
  <si>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</si>
  <si>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</si>
  <si>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</si>
  <si>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</si>
  <si>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</si>
  <si>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</si>
  <si>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</si>
  <si>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</si>
  <si>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</si>
  <si>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</si>
  <si>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</si>
  <si>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</si>
  <si>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</si>
  <si>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</si>
  <si>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</si>
  <si>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</si>
  <si>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</si>
  <si>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</si>
  <si>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</si>
  <si>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</si>
  <si>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</si>
  <si>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</si>
  <si>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</si>
  <si>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</si>
  <si>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</si>
  <si>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</si>
  <si>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</si>
  <si>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</si>
  <si>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</si>
  <si>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</si>
  <si>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</si>
  <si>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</si>
  <si>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</si>
  <si>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</si>
  <si>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</si>
  <si>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</si>
  <si>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</si>
  <si>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</si>
  <si>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</si>
  <si>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</si>
  <si>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</si>
  <si>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</si>
  <si>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</si>
  <si>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</si>
  <si>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</si>
  <si>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</si>
  <si>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</si>
  <si>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</si>
  <si>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</si>
  <si>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</si>
  <si>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</si>
  <si>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</si>
  <si>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</si>
  <si>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</si>
  <si>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</si>
  <si>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</si>
  <si>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</si>
  <si>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</si>
  <si>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</si>
  <si>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</si>
  <si>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</si>
  <si>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</si>
  <si>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</si>
  <si>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</si>
  <si>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</si>
  <si>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</si>
  <si>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</si>
  <si>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</si>
  <si>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</si>
  <si>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</si>
  <si>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</si>
  <si>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</si>
  <si>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</si>
  <si>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</si>
  <si>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</si>
  <si>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</si>
  <si>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</si>
  <si>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</si>
  <si>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</si>
  <si>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</si>
  <si>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</si>
  <si>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</si>
  <si>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</si>
  <si>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</si>
  <si>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</si>
  <si>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</si>
  <si>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</si>
  <si>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</si>
  <si>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</si>
  <si>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</si>
  <si>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</si>
  <si>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</si>
  <si>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</si>
  <si>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</si>
  <si>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</si>
  <si>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</si>
  <si>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</si>
  <si>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</si>
  <si>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</si>
  <si>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</si>
  <si>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</si>
  <si>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</si>
  <si>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</si>
  <si>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</si>
  <si>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</si>
  <si>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</si>
  <si>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</si>
  <si>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</si>
  <si>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</si>
  <si>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</si>
  <si>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</si>
  <si>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</si>
  <si>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</si>
  <si>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</si>
  <si>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</si>
  <si>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</si>
  <si>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</si>
  <si>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</si>
  <si>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</si>
  <si>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</si>
  <si>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</si>
  <si>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</si>
  <si>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</si>
  <si>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</si>
  <si>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</si>
  <si>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</si>
  <si>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</si>
  <si>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</si>
  <si>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</si>
  <si>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</si>
  <si>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</si>
  <si>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</si>
  <si>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</si>
  <si>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</si>
  <si>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</si>
  <si>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</si>
  <si>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</si>
  <si>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</si>
  <si>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</si>
  <si>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</si>
  <si>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</si>
  <si>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</si>
  <si>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</si>
  <si>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</si>
  <si>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</si>
  <si>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</si>
  <si>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</si>
  <si>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</si>
  <si>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</si>
  <si>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</si>
  <si>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</si>
  <si>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</si>
  <si>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</si>
  <si>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</si>
  <si>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</si>
  <si>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</si>
  <si>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</si>
  <si>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</si>
  <si>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</si>
  <si>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</si>
  <si>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</si>
  <si>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</si>
  <si>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</si>
  <si>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</si>
  <si>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</si>
  <si>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</si>
  <si>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</si>
  <si>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</si>
  <si>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</si>
  <si>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</si>
  <si>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</si>
  <si>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</si>
  <si>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</si>
  <si>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</si>
  <si>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</si>
  <si>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</si>
  <si>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</si>
  <si>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</si>
  <si>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</si>
  <si>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</si>
  <si>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</si>
  <si>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</si>
  <si>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</si>
  <si>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</si>
  <si>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</si>
  <si>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</si>
  <si>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</si>
  <si>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</si>
  <si>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</si>
  <si>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</si>
  <si>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</si>
  <si>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</si>
  <si>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</si>
  <si>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</si>
  <si>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</si>
  <si>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</si>
  <si>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</si>
  <si>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</si>
  <si>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</si>
  <si>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</si>
  <si>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</si>
  <si>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</si>
  <si>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</si>
  <si>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</si>
  <si>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</si>
  <si>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</si>
  <si>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</si>
  <si>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</si>
  <si>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</si>
  <si>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</si>
  <si>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</si>
  <si>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</si>
  <si>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</si>
  <si>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</si>
  <si>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</si>
  <si>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</si>
  <si>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</si>
  <si>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</si>
  <si>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</si>
  <si>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</si>
  <si>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</si>
  <si>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</si>
  <si>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</si>
  <si>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</si>
  <si>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</si>
  <si>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</si>
  <si>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</si>
  <si>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</si>
  <si>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</si>
  <si>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</si>
  <si>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</si>
  <si>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</si>
  <si>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</si>
  <si>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</si>
  <si>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</si>
  <si>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</si>
  <si>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</si>
  <si>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</si>
  <si>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</si>
  <si>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</si>
  <si>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</si>
  <si>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</si>
  <si>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</si>
  <si>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</si>
  <si>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</si>
  <si>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</si>
  <si>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</si>
  <si>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</si>
  <si>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</si>
  <si>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</si>
  <si>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</si>
  <si>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</si>
  <si>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</si>
  <si>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</si>
  <si>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</si>
  <si>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</si>
  <si>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</si>
  <si>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</si>
  <si>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</si>
  <si>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</si>
  <si>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</si>
  <si>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</si>
  <si>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</si>
  <si>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</si>
  <si>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</si>
  <si>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</si>
  <si>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</si>
  <si>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</si>
  <si>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</si>
  <si>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</si>
  <si>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</si>
  <si>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</si>
  <si>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</si>
  <si>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</si>
  <si>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</si>
  <si>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</si>
  <si>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</si>
  <si>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</si>
  <si>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</si>
  <si>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</si>
  <si>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</si>
  <si>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</si>
  <si>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</si>
  <si>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</si>
  <si>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</si>
  <si>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</si>
  <si>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</si>
  <si>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</si>
  <si>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</si>
  <si>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</si>
  <si>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</si>
  <si>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</si>
  <si>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</si>
  <si>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</si>
  <si>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</si>
  <si>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</si>
  <si>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</si>
  <si>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</si>
  <si>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</si>
  <si>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</si>
  <si>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</si>
  <si>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</si>
  <si>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</si>
  <si>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</si>
  <si>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</si>
  <si>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</si>
  <si>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</si>
  <si>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</si>
  <si>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</si>
  <si>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</si>
  <si>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</si>
  <si>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</si>
  <si>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</si>
  <si>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</si>
  <si>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</si>
  <si>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</si>
  <si>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</si>
  <si>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</si>
  <si>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</si>
  <si>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</si>
  <si>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</si>
  <si>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</si>
  <si>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</si>
  <si>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</si>
  <si>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</si>
  <si>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</si>
  <si>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</si>
  <si>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</si>
  <si>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</si>
  <si>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</si>
  <si>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</si>
  <si>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</si>
  <si>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</si>
  <si>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</si>
  <si>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</si>
  <si>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</si>
  <si>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</si>
  <si>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</si>
  <si>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</si>
  <si>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</si>
  <si>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</si>
  <si>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</si>
  <si>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</si>
  <si>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</si>
  <si>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</si>
  <si>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</si>
  <si>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</si>
  <si>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</si>
  <si>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</si>
  <si>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</si>
  <si>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</si>
  <si>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</si>
  <si>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</si>
  <si>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</si>
  <si>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</si>
  <si>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</si>
  <si>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</si>
  <si>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</si>
  <si>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</si>
  <si>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</si>
  <si>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</si>
  <si>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</si>
  <si>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</si>
  <si>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</si>
  <si>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</si>
  <si>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</si>
  <si>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</si>
  <si>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</si>
  <si>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</si>
  <si>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</si>
  <si>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</si>
  <si>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</si>
  <si>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</si>
  <si>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</si>
  <si>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</si>
  <si>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</si>
  <si>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</si>
  <si>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</si>
  <si>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</si>
  <si>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</si>
  <si>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</si>
  <si>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</si>
  <si>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</si>
  <si>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</si>
  <si>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</si>
  <si>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</si>
  <si>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</si>
  <si>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</si>
  <si>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</si>
  <si>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</si>
  <si>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</si>
  <si>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</si>
  <si>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</si>
  <si>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</si>
  <si>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</si>
  <si>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</si>
  <si>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</si>
  <si>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</si>
  <si>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</si>
  <si>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</si>
  <si>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</si>
  <si>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</si>
  <si>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</si>
  <si>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</si>
  <si>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</si>
  <si>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</si>
  <si>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</si>
  <si>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</si>
  <si>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</si>
  <si>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</si>
  <si>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</si>
  <si>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</si>
  <si>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</si>
  <si>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</si>
  <si>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</si>
  <si>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</si>
  <si>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</si>
  <si>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</si>
  <si>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</si>
  <si>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</si>
  <si>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</si>
  <si>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</si>
  <si>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</si>
  <si>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</si>
  <si>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</si>
  <si>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</si>
  <si>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</si>
  <si>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</si>
  <si>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</si>
  <si>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</si>
  <si>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</si>
  <si>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</si>
  <si>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</si>
  <si>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</si>
  <si>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</si>
  <si>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</si>
  <si>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</si>
  <si>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</si>
  <si>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</si>
  <si>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</si>
  <si>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</si>
  <si>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</si>
  <si>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</si>
  <si>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</si>
  <si>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</si>
  <si>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</si>
  <si>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</si>
  <si>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</si>
  <si>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</si>
  <si>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</si>
  <si>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</si>
  <si>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</si>
  <si>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</si>
  <si>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</si>
  <si>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</si>
  <si>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</si>
  <si>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</si>
  <si>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</si>
  <si>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</si>
  <si>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</si>
  <si>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</si>
  <si>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</si>
  <si>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</si>
  <si>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</si>
  <si>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</si>
  <si>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</si>
  <si>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</si>
  <si>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</si>
  <si>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</si>
  <si>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</si>
  <si>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</si>
  <si>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</si>
  <si>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</si>
  <si>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</si>
  <si>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</si>
  <si>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</si>
  <si>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</si>
  <si>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</si>
  <si>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</si>
  <si>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</si>
  <si>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</si>
  <si>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</si>
  <si>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</si>
  <si>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</si>
  <si>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</si>
  <si>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</si>
  <si>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</si>
  <si>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</si>
  <si>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</si>
  <si>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</si>
  <si>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</si>
  <si>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</si>
  <si>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</si>
  <si>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</si>
  <si>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</si>
  <si>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</si>
  <si>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</si>
  <si>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</si>
  <si>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</si>
  <si>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</si>
  <si>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</si>
  <si>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</si>
  <si>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</si>
  <si>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</si>
  <si>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</si>
  <si>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</si>
  <si>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</si>
  <si>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</si>
  <si>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</si>
  <si>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</si>
  <si>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</si>
  <si>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</si>
  <si>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</si>
  <si>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</si>
  <si>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</si>
  <si>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</si>
  <si>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</si>
  <si>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</si>
  <si>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</si>
  <si>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</si>
  <si>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</si>
  <si>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</si>
  <si>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</si>
  <si>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</si>
  <si>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</si>
  <si>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</si>
  <si>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</si>
  <si>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</si>
  <si>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</si>
  <si>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</si>
  <si>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</si>
  <si>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</si>
  <si>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</si>
  <si>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</si>
  <si>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</si>
  <si>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</si>
  <si>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</si>
  <si>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</si>
  <si>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</si>
  <si>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</si>
  <si>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</si>
  <si>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</si>
  <si>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</si>
  <si>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</si>
  <si>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</si>
  <si>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</si>
  <si>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</si>
  <si>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</si>
  <si>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</si>
  <si>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</si>
  <si>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</si>
  <si>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</si>
  <si>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</si>
  <si>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</si>
  <si>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</si>
  <si>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</si>
  <si>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</si>
  <si>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</si>
  <si>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</si>
  <si>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</si>
  <si>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</si>
  <si>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</si>
  <si>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</si>
  <si>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</si>
  <si>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</si>
  <si>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</si>
  <si>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</si>
  <si>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</si>
  <si>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</si>
  <si>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</si>
  <si>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</si>
  <si>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</si>
  <si>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</si>
  <si>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</si>
  <si>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</si>
  <si>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</si>
  <si>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</si>
  <si>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</si>
  <si>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</si>
  <si>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</si>
  <si>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</si>
  <si>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</si>
  <si>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</si>
  <si>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</si>
  <si>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</si>
  <si>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</si>
  <si>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</si>
  <si>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</si>
  <si>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</si>
  <si>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</si>
  <si>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</si>
  <si>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</si>
  <si>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</si>
  <si>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</si>
  <si>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</si>
  <si>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</si>
  <si>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</si>
  <si>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</si>
  <si>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</si>
  <si>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</si>
  <si>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</si>
  <si>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</si>
  <si>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</si>
  <si>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</si>
  <si>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</si>
  <si>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</si>
  <si>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</si>
  <si>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</si>
  <si>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</si>
  <si>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</si>
  <si>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</si>
  <si>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</si>
  <si>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</si>
  <si>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</si>
  <si>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</si>
  <si>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</si>
  <si>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</si>
  <si>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</si>
  <si>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</si>
  <si>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</si>
  <si>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</si>
  <si>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</si>
  <si>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</si>
  <si>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</si>
  <si>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</si>
  <si>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</si>
  <si>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</si>
  <si>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</si>
  <si>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</si>
  <si>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</si>
  <si>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</si>
  <si>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</si>
  <si>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</si>
  <si>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</si>
  <si>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</si>
  <si>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</si>
  <si>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</si>
  <si>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</si>
  <si>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</si>
  <si>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</si>
  <si>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</si>
  <si>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</si>
  <si>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</si>
  <si>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</si>
  <si>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</si>
  <si>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</si>
  <si>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</si>
  <si>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</si>
  <si>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</si>
  <si>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</si>
  <si>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</si>
  <si>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</si>
  <si>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</si>
  <si>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</si>
  <si>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</si>
  <si>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</si>
  <si>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</si>
  <si>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</si>
  <si>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</si>
  <si>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</si>
  <si>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</si>
  <si>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</si>
  <si>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</si>
  <si>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</si>
  <si>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</si>
  <si>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</si>
  <si>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</si>
  <si>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</si>
  <si>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</si>
  <si>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</si>
  <si>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</si>
  <si>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</si>
  <si>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</si>
  <si>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</si>
  <si>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</si>
  <si>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</si>
  <si>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</si>
  <si>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</si>
  <si>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</si>
  <si>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</si>
  <si>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</si>
  <si>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</si>
  <si>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</si>
  <si>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</si>
  <si>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</si>
  <si>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</si>
  <si>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</si>
  <si>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</si>
  <si>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</si>
  <si>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</si>
  <si>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</si>
  <si>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</si>
  <si>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</si>
  <si>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</si>
  <si>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</si>
  <si>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</si>
  <si>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</si>
  <si>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</si>
  <si>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</si>
  <si>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</si>
  <si>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</si>
  <si>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</si>
  <si>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</si>
  <si>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</si>
  <si>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</si>
  <si>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</si>
  <si>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</si>
  <si>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</si>
  <si>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</si>
  <si>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</si>
  <si>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</si>
  <si>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</si>
  <si>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</si>
  <si>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</si>
  <si>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</si>
  <si>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</si>
  <si>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</si>
  <si>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</si>
  <si>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</si>
  <si>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</si>
  <si>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</si>
  <si>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</si>
  <si>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</si>
  <si>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</si>
  <si>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</si>
  <si>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</si>
  <si>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</si>
  <si>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</si>
  <si>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</si>
  <si>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</si>
  <si>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</si>
  <si>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</si>
  <si>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</si>
  <si>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</si>
  <si>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</si>
  <si>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</si>
  <si>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</si>
  <si>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</si>
  <si>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</si>
  <si>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</si>
  <si>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</si>
  <si>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</si>
  <si>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</si>
  <si>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</si>
  <si>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</si>
  <si>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</si>
  <si>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</si>
  <si>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</si>
  <si>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</si>
  <si>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</si>
  <si>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</si>
  <si>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</si>
  <si>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</si>
  <si>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</si>
  <si>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</si>
  <si>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</si>
  <si>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</si>
  <si>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</si>
  <si>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</si>
  <si>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</si>
  <si>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</si>
  <si>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</si>
  <si>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</si>
  <si>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</si>
  <si>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</si>
  <si>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</si>
  <si>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</si>
  <si>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</si>
  <si>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</si>
  <si>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</si>
  <si>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</si>
  <si>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</si>
  <si>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</si>
  <si>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</si>
  <si>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</si>
  <si>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</si>
  <si>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</si>
  <si>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</si>
  <si>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</si>
  <si>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</si>
  <si>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</si>
  <si>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</si>
  <si>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</si>
  <si>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</si>
  <si>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</si>
  <si>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</si>
  <si>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</si>
  <si>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</si>
  <si>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</si>
  <si>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</si>
  <si>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</si>
  <si>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</si>
  <si>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</si>
  <si>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</si>
  <si>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</si>
  <si>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</si>
  <si>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</si>
  <si>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</si>
  <si>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</si>
  <si>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</si>
  <si>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</si>
  <si>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</si>
  <si>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</si>
  <si>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</si>
  <si>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</si>
  <si>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</si>
  <si>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</si>
  <si>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</si>
  <si>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</si>
  <si>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</si>
  <si>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</si>
  <si>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</si>
  <si>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</si>
  <si>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</si>
  <si>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</si>
  <si>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</si>
  <si>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</si>
  <si>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</si>
  <si>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</si>
  <si>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</si>
  <si>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</si>
  <si>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</si>
  <si>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</si>
  <si>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</si>
  <si>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</si>
  <si>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</si>
  <si>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</si>
  <si>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</si>
  <si>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</si>
  <si>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</si>
  <si>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</si>
  <si>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</si>
  <si>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</si>
  <si>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</si>
  <si>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</si>
  <si>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</si>
  <si>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</si>
  <si>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</si>
  <si>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</si>
  <si>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</si>
  <si>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</si>
  <si>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</si>
  <si>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</si>
  <si>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</si>
  <si>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</si>
  <si>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</si>
  <si>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</si>
  <si>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</si>
  <si>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</si>
  <si>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</si>
  <si>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</si>
  <si>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</si>
  <si>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</si>
  <si>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</si>
  <si>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</si>
  <si>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</si>
  <si>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</si>
  <si>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</si>
  <si>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</si>
  <si>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</si>
  <si>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</si>
  <si>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</si>
  <si>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</si>
  <si>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</si>
  <si>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</si>
  <si>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</si>
  <si>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</si>
  <si>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</si>
  <si>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</si>
  <si>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</si>
  <si>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</si>
  <si>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</si>
  <si>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</si>
  <si>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</si>
  <si>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</si>
  <si>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</si>
  <si>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</si>
  <si>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</si>
  <si>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</si>
  <si>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</si>
  <si>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</si>
  <si>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</si>
  <si>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</si>
  <si>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</si>
  <si>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</si>
  <si>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</si>
  <si>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</si>
  <si>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</si>
  <si>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</si>
  <si>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</si>
  <si>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</si>
  <si>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</si>
  <si>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</si>
  <si>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</si>
  <si>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</si>
  <si>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</si>
  <si>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</si>
  <si>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</si>
  <si>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</si>
  <si>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</si>
  <si>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</si>
  <si>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</si>
  <si>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</si>
  <si>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</si>
  <si>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</si>
  <si>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</si>
  <si>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</si>
  <si>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</si>
  <si>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</si>
  <si>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</si>
  <si>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</si>
  <si>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</si>
  <si>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</si>
  <si>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</si>
  <si>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</si>
  <si>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</si>
  <si>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</si>
  <si>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</si>
  <si>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</si>
  <si>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</si>
  <si>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</si>
  <si>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</si>
  <si>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</si>
  <si>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</si>
  <si>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</si>
  <si>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</si>
  <si>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</si>
  <si>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</si>
  <si>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</si>
  <si>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</si>
  <si>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</si>
  <si>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</si>
  <si>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</si>
  <si>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</si>
  <si>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</si>
  <si>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</si>
  <si>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</si>
  <si>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</si>
  <si>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</si>
  <si>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</si>
  <si>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</si>
  <si>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</si>
  <si>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</si>
  <si>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</si>
  <si>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</si>
  <si>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</si>
  <si>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</si>
  <si>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</si>
  <si>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</si>
  <si>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</si>
  <si>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</si>
  <si>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</si>
  <si>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</si>
  <si>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</si>
  <si>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</si>
  <si>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</si>
  <si>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</si>
  <si>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</si>
  <si>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</si>
  <si>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</si>
  <si>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</si>
  <si>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</si>
  <si>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</si>
  <si>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</si>
  <si>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</si>
  <si>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</si>
  <si>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</si>
  <si>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</si>
  <si>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</si>
  <si>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</si>
  <si>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</si>
  <si>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</si>
  <si>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</si>
  <si>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</si>
  <si>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</si>
  <si>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</si>
  <si>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</si>
  <si>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</si>
  <si>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</si>
  <si>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</si>
  <si>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</si>
  <si>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</si>
  <si>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</si>
  <si>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</si>
  <si>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</si>
  <si>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</si>
  <si>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</si>
  <si>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</si>
  <si>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</si>
  <si>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</si>
  <si>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</si>
  <si>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</si>
  <si>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</si>
  <si>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</si>
  <si>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</si>
  <si>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</si>
  <si>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</si>
  <si>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</si>
  <si>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</si>
  <si>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</si>
  <si>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</si>
  <si>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</si>
  <si>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</si>
  <si>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</si>
  <si>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</si>
  <si>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</si>
  <si>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</si>
  <si>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</si>
  <si>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</si>
  <si>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</si>
  <si>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</si>
  <si>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</si>
  <si>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</si>
  <si>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</si>
  <si>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</si>
  <si>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</si>
  <si>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</si>
  <si>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</si>
  <si>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</si>
  <si>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</si>
  <si>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</si>
  <si>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</si>
  <si>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</si>
  <si>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</si>
  <si>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</si>
  <si>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</si>
  <si>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</si>
  <si>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</si>
  <si>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</si>
  <si>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</si>
  <si>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</si>
  <si>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</si>
  <si>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</si>
  <si>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</si>
  <si>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</si>
  <si>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</si>
  <si>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</si>
  <si>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</si>
  <si>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</si>
  <si>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</si>
  <si>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</si>
  <si>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</si>
  <si>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</si>
  <si>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</si>
  <si>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</si>
  <si>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</si>
  <si>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</si>
  <si>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</si>
  <si>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</si>
  <si>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</si>
  <si>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</si>
  <si>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</si>
  <si>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</si>
  <si>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</si>
  <si>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</si>
  <si>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</si>
  <si>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</si>
  <si>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</si>
  <si>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</si>
  <si>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</si>
  <si>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</si>
  <si>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</si>
  <si>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</si>
  <si>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</si>
  <si>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</si>
  <si>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</si>
  <si>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</si>
  <si>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</si>
  <si>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</si>
  <si>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</si>
  <si>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</si>
  <si>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</si>
  <si>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</si>
  <si>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</si>
  <si>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</si>
  <si>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</si>
  <si>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</si>
  <si>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</si>
  <si>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</si>
  <si>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</si>
  <si>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</si>
  <si>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</si>
  <si>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</si>
  <si>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</si>
  <si>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</si>
  <si>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</si>
  <si>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</si>
  <si>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</si>
  <si>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</si>
  <si>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</si>
  <si>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</si>
  <si>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</si>
  <si>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</si>
  <si>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</si>
  <si>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</si>
  <si>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</si>
  <si>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</si>
  <si>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</si>
  <si>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</si>
  <si>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</si>
  <si>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</si>
  <si>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</si>
  <si>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</si>
  <si>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</si>
  <si>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</si>
  <si>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</si>
  <si>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</si>
  <si>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</si>
  <si>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</si>
  <si>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</si>
  <si>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</si>
  <si>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</si>
  <si>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</si>
  <si>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</si>
  <si>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</si>
  <si>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</si>
  <si>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</si>
  <si>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</si>
  <si>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</si>
  <si>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</si>
  <si>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</si>
  <si>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</si>
  <si>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</si>
  <si>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</si>
  <si>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</si>
  <si>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</si>
  <si>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</si>
  <si>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</si>
  <si>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</si>
  <si>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</si>
  <si>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</si>
  <si>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</si>
  <si>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</si>
  <si>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</si>
  <si>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</si>
  <si>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</si>
  <si>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</si>
  <si>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</si>
  <si>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</si>
  <si>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</si>
  <si>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</si>
  <si>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</si>
  <si>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</si>
  <si>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</si>
  <si>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</si>
  <si>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</si>
  <si>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</si>
  <si>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</si>
  <si>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</si>
  <si>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</si>
  <si>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</si>
  <si>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</si>
  <si>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</si>
  <si>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</si>
  <si>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</si>
  <si>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</si>
  <si>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</si>
  <si>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</si>
  <si>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</si>
  <si>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</si>
  <si>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</si>
  <si>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</si>
  <si>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</si>
  <si>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</si>
  <si>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</si>
  <si>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</si>
  <si>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</si>
  <si>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</si>
  <si>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</si>
  <si>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</si>
  <si>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</si>
  <si>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</si>
  <si>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</si>
  <si>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</si>
  <si>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</si>
  <si>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</si>
  <si>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</si>
  <si>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</si>
  <si>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</si>
  <si>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</si>
  <si>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</si>
  <si>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</si>
  <si>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</si>
  <si>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</si>
  <si>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</si>
  <si>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</si>
  <si>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</si>
  <si>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</si>
  <si>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</si>
  <si>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</si>
  <si>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</si>
  <si>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</si>
  <si>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</si>
  <si>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</si>
  <si>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</si>
  <si>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</si>
  <si>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</si>
  <si>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</si>
  <si>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</si>
  <si>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</si>
  <si>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</si>
  <si>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</si>
  <si>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</si>
  <si>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</si>
  <si>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</si>
  <si>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</si>
  <si>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</si>
  <si>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</si>
  <si>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</si>
  <si>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</si>
  <si>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</si>
  <si>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</si>
  <si>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</si>
  <si>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</si>
  <si>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</si>
  <si>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</si>
  <si>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</si>
  <si>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</si>
  <si>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</si>
  <si>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</si>
  <si>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</si>
  <si>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</si>
  <si>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</si>
  <si>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</si>
  <si>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</si>
  <si>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</si>
  <si>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</si>
  <si>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</si>
  <si>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</si>
  <si>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</si>
  <si>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</si>
  <si>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</si>
  <si>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</si>
  <si>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</si>
  <si>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</si>
  <si>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</si>
  <si>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</si>
  <si>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</si>
  <si>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</si>
  <si>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</si>
  <si>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</si>
  <si>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</si>
  <si>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</si>
  <si>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</si>
  <si>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</si>
  <si>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</si>
  <si>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</si>
  <si>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</si>
  <si>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</si>
  <si>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</si>
  <si>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</si>
  <si>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</si>
  <si>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</si>
  <si>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</si>
  <si>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</si>
  <si>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</si>
  <si>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</si>
  <si>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</si>
  <si>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</si>
  <si>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</si>
  <si>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</si>
  <si>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</si>
  <si>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</si>
  <si>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</si>
  <si>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</si>
  <si>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</si>
  <si>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</si>
  <si>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</si>
  <si>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</si>
  <si>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</si>
  <si>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</si>
  <si>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</si>
  <si>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</si>
  <si>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</si>
  <si>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</si>
  <si>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</si>
  <si>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</si>
  <si>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</si>
  <si>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</si>
  <si>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</si>
  <si>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</si>
  <si>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</si>
  <si>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</si>
  <si>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</si>
  <si>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</si>
  <si>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</si>
  <si>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</si>
  <si>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</si>
  <si>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</si>
  <si>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</si>
  <si>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</si>
  <si>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</si>
  <si>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</si>
  <si>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</si>
  <si>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</si>
  <si>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</si>
  <si>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</si>
  <si>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</si>
  <si>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</si>
  <si>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</si>
  <si>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</si>
  <si>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</si>
  <si>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</si>
  <si>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</si>
  <si>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</si>
  <si>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</si>
  <si>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</si>
  <si>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</si>
  <si>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</si>
  <si>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</si>
  <si>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</si>
  <si>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</si>
  <si>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</si>
  <si>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</si>
  <si>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</si>
  <si>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</si>
  <si>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</si>
  <si>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</si>
  <si>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</si>
  <si>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</si>
  <si>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</si>
  <si>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</si>
  <si>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</si>
  <si>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</si>
  <si>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</si>
  <si>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</si>
  <si>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</si>
  <si>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</si>
  <si>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</si>
  <si>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</si>
  <si>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</si>
  <si>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</si>
  <si>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</si>
  <si>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</si>
  <si>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</si>
  <si>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</si>
  <si>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</si>
  <si>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</si>
  <si>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</si>
  <si>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</si>
  <si>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</si>
  <si>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</si>
  <si>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</si>
  <si>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</si>
  <si>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</si>
  <si>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</si>
  <si>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</si>
  <si>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</si>
  <si>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</si>
  <si>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</si>
  <si>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</si>
  <si>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</si>
  <si>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</si>
  <si>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</si>
  <si>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</si>
  <si>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</si>
  <si>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</si>
  <si>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</si>
  <si>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</si>
  <si>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</si>
  <si>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</si>
  <si>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</si>
  <si>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</si>
  <si>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</si>
  <si>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</si>
  <si>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</si>
  <si>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</si>
  <si>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</si>
  <si>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</si>
  <si>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</si>
  <si>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</si>
  <si>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</si>
  <si>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</si>
  <si>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</si>
  <si>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</si>
  <si>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</si>
  <si>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</si>
  <si>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</si>
  <si>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</si>
  <si>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</si>
  <si>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</si>
  <si>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</si>
  <si>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</si>
  <si>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</si>
  <si>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</si>
  <si>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</si>
  <si>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</si>
  <si>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</si>
  <si>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</si>
  <si>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</si>
  <si>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</si>
  <si>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</si>
  <si>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</si>
  <si>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</si>
  <si>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</si>
  <si>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</si>
  <si>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</si>
  <si>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</si>
  <si>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</si>
  <si>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</si>
  <si>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</si>
  <si>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</si>
  <si>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</si>
  <si>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</si>
  <si>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</si>
  <si>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</si>
  <si>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</si>
  <si>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</si>
  <si>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</si>
  <si>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</si>
  <si>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</si>
  <si>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</si>
  <si>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</si>
  <si>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</si>
  <si>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</si>
  <si>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</si>
  <si>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</si>
  <si>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</si>
  <si>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</si>
  <si>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</si>
  <si>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</si>
  <si>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</si>
  <si>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</si>
  <si>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</si>
  <si>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</si>
  <si>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</si>
  <si>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</si>
  <si>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</si>
  <si>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</si>
  <si>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</si>
  <si>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</si>
  <si>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</si>
  <si>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</si>
  <si>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</si>
  <si>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</si>
  <si>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</si>
  <si>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</si>
  <si>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</si>
  <si>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</si>
  <si>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</si>
  <si>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</si>
  <si>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</si>
  <si>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</si>
  <si>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</si>
  <si>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</si>
  <si>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</si>
  <si>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</si>
  <si>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</si>
  <si>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</si>
  <si>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</si>
  <si>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</si>
  <si>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</si>
  <si>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</si>
  <si>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</si>
  <si>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</si>
  <si>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</si>
  <si>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</si>
  <si>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</si>
  <si>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</si>
  <si>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</si>
  <si>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</si>
  <si>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</si>
  <si>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</si>
  <si>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</si>
  <si>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</si>
  <si>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</si>
  <si>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</si>
  <si>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</si>
  <si>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</si>
  <si>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</si>
  <si>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</si>
  <si>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</si>
  <si>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</si>
  <si>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</si>
  <si>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</si>
  <si>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</si>
  <si>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</si>
  <si>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</si>
  <si>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</si>
  <si>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</si>
  <si>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</si>
  <si>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</si>
  <si>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</si>
  <si>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</si>
  <si>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</si>
  <si>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</si>
  <si>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</si>
  <si>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</si>
  <si>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</si>
  <si>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</si>
  <si>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</si>
  <si>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</si>
  <si>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</si>
  <si>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</si>
  <si>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</si>
  <si>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</si>
  <si>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</si>
  <si>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</si>
  <si>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</si>
  <si>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</si>
  <si>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</si>
  <si>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</si>
  <si>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</si>
  <si>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</si>
  <si>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</si>
  <si>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</si>
  <si>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</si>
  <si>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</si>
  <si>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</si>
  <si>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</si>
  <si>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</si>
  <si>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</si>
  <si>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</si>
  <si>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</si>
  <si>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</si>
  <si>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</si>
  <si>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</si>
  <si>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</si>
  <si>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</si>
  <si>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</si>
  <si>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</si>
  <si>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</si>
  <si>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</si>
  <si>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</si>
  <si>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</si>
  <si>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</si>
  <si>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</si>
  <si>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</si>
  <si>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</si>
  <si>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</si>
  <si>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</si>
  <si>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</si>
  <si>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</si>
  <si>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</si>
  <si>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</si>
  <si>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</si>
  <si>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</si>
  <si>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</si>
  <si>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</si>
  <si>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</si>
  <si>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</si>
  <si>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</si>
  <si>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</si>
  <si>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</si>
  <si>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</si>
  <si>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</si>
  <si>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</si>
  <si>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</si>
  <si>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</si>
  <si>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</si>
  <si>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</si>
  <si>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</si>
  <si>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</si>
  <si>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</si>
  <si>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</si>
  <si>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</si>
  <si>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</si>
  <si>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</si>
  <si>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</si>
  <si>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</si>
  <si>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</si>
  <si>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</si>
  <si>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</si>
  <si>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</si>
  <si>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</si>
  <si>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</si>
  <si>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</si>
  <si>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</si>
  <si>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</si>
  <si>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</si>
  <si>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</si>
  <si>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</si>
  <si>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</si>
  <si>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</si>
  <si>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</si>
  <si>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</si>
  <si>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</si>
  <si>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</si>
  <si>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</si>
  <si>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</si>
  <si>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</si>
  <si>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</si>
  <si>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</si>
  <si>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</si>
  <si>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</si>
  <si>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</si>
  <si>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</si>
  <si>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</si>
  <si>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</si>
  <si>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</si>
  <si>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</si>
  <si>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</si>
  <si>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</si>
  <si>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</si>
  <si>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</si>
  <si>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</si>
  <si>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</si>
  <si>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</si>
  <si>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</si>
  <si>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</si>
  <si>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</si>
  <si>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</si>
  <si>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</si>
  <si>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</si>
  <si>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</si>
  <si>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</si>
  <si>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</si>
  <si>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</si>
  <si>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</si>
  <si>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</si>
  <si>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</si>
  <si>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</si>
  <si>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</si>
  <si>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</si>
  <si>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</si>
  <si>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</si>
  <si>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</si>
  <si>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</si>
  <si>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</si>
  <si>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</si>
  <si>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</si>
  <si>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</si>
  <si>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</si>
  <si>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</si>
  <si>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</si>
  <si>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</si>
  <si>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</si>
  <si>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</si>
  <si>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</si>
  <si>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</si>
  <si>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</si>
  <si>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</si>
  <si>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</si>
  <si>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</si>
  <si>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</si>
  <si>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</si>
  <si>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</si>
  <si>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</si>
  <si>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</si>
  <si>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</si>
  <si>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</si>
  <si>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</si>
  <si>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</si>
  <si>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</si>
  <si>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</si>
  <si>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</si>
  <si>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</si>
  <si>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</si>
  <si>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</si>
  <si>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</si>
  <si>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</si>
  <si>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</si>
  <si>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</si>
  <si>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</si>
  <si>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</si>
  <si>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</si>
  <si>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</si>
  <si>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</si>
  <si>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</si>
  <si>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</si>
  <si>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</si>
  <si>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</si>
  <si>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</si>
  <si>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</si>
  <si>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</si>
  <si>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</si>
  <si>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</si>
  <si>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</si>
  <si>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</si>
  <si>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</si>
  <si>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</si>
  <si>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</si>
  <si>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</si>
  <si>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</si>
  <si>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</si>
  <si>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</si>
  <si>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</si>
  <si>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</si>
  <si>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</si>
  <si>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</si>
  <si>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</si>
  <si>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</si>
  <si>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</si>
  <si>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</si>
  <si>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</si>
  <si>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</si>
  <si>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</si>
  <si>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</si>
  <si>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</si>
  <si>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</si>
  <si>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</si>
  <si>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</si>
  <si>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</si>
  <si>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</si>
  <si>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</si>
  <si>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</si>
  <si>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</si>
  <si>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</si>
  <si>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</si>
  <si>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</si>
  <si>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</si>
  <si>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</si>
  <si>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</si>
  <si>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</si>
  <si>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</si>
  <si>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</si>
  <si>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</si>
  <si>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</si>
  <si>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</si>
  <si>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</si>
  <si>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</si>
  <si>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</si>
  <si>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</si>
  <si>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</si>
  <si>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</si>
  <si>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</si>
  <si>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</si>
  <si>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</si>
  <si>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</si>
  <si>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</si>
  <si>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</si>
  <si>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</si>
  <si>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</si>
  <si>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</si>
  <si>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</si>
  <si>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</si>
  <si>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</si>
  <si>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</si>
  <si>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</si>
  <si>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</si>
  <si>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</si>
  <si>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</si>
  <si>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</si>
  <si>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</si>
  <si>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</si>
  <si>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</si>
  <si>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</si>
  <si>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</si>
  <si>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</si>
  <si>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</si>
  <si>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</si>
  <si>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</si>
  <si>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</si>
  <si>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</si>
  <si>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</si>
  <si>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</si>
  <si>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</si>
  <si>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</si>
  <si>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</si>
  <si>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</si>
  <si>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</si>
  <si>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</si>
  <si>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</si>
  <si>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</si>
  <si>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</si>
  <si>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</si>
  <si>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</si>
  <si>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</si>
  <si>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</si>
  <si>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</si>
  <si>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</si>
  <si>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</si>
  <si>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</si>
  <si>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</si>
  <si>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</si>
  <si>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</si>
  <si>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</si>
  <si>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</si>
  <si>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</si>
  <si>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</si>
  <si>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</si>
  <si>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</si>
  <si>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</si>
  <si>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</si>
  <si>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</si>
  <si>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</si>
  <si>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</si>
  <si>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</si>
  <si>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</si>
  <si>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</si>
  <si>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</si>
  <si>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</si>
  <si>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</si>
  <si>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</si>
  <si>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</si>
  <si>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</si>
  <si>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</si>
  <si>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</si>
  <si>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</si>
  <si>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</si>
  <si>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</si>
  <si>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</si>
  <si>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</si>
  <si>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</si>
  <si>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</si>
  <si>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</si>
  <si>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</si>
  <si>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</si>
  <si>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</si>
  <si>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</si>
  <si>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</si>
  <si>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</si>
  <si>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</si>
  <si>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</si>
  <si>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</si>
  <si>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</si>
  <si>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</si>
  <si>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</si>
  <si>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</si>
  <si>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</si>
  <si>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</si>
  <si>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</si>
  <si>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</si>
  <si>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</si>
  <si>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</si>
  <si>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</si>
  <si>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</si>
  <si>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</si>
  <si>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</si>
  <si>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</si>
  <si>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</si>
  <si>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</si>
  <si>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</si>
  <si>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</si>
  <si>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</si>
  <si>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</si>
  <si>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</si>
  <si>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</si>
  <si>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</si>
  <si>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</si>
  <si>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</si>
  <si>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</si>
  <si>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</si>
  <si>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</si>
  <si>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</si>
  <si>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</si>
  <si>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</si>
  <si>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</si>
  <si>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</si>
  <si>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</si>
  <si>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</si>
  <si>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</si>
  <si>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</si>
  <si>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</si>
  <si>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</si>
  <si>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</si>
  <si>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</si>
  <si>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</si>
  <si>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</si>
  <si>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</si>
  <si>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</si>
  <si>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</si>
  <si>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</si>
  <si>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</si>
  <si>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</si>
  <si>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</si>
  <si>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</si>
  <si>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</si>
  <si>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</si>
  <si>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</si>
  <si>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</si>
  <si>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</si>
  <si>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</si>
  <si>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</si>
  <si>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</si>
  <si>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</si>
  <si>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</si>
  <si>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</si>
  <si>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</si>
  <si>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</si>
  <si>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</si>
  <si>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</si>
  <si>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</si>
  <si>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</si>
  <si>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</si>
  <si>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</si>
  <si>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</si>
  <si>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</si>
  <si>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</si>
  <si>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</si>
  <si>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</si>
  <si>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</si>
  <si>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</si>
  <si>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</si>
  <si>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</si>
  <si>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</si>
  <si>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</si>
  <si>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</si>
  <si>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</si>
  <si>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</si>
  <si>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</si>
  <si>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</si>
  <si>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</si>
  <si>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</si>
  <si>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</si>
  <si>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</si>
  <si>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</si>
  <si>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</si>
  <si>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</si>
  <si>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</si>
  <si>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</si>
  <si>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</si>
  <si>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</si>
  <si>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</si>
  <si>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</si>
  <si>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</si>
  <si>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</si>
  <si>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</si>
  <si>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</si>
  <si>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</si>
  <si>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</si>
  <si>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</si>
  <si>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</si>
  <si>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</si>
  <si>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</si>
  <si>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</si>
  <si>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</si>
  <si>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</si>
  <si>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</si>
  <si>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</si>
  <si>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</si>
  <si>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</si>
  <si>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</si>
  <si>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</si>
  <si>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</si>
  <si>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</si>
  <si>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</si>
  <si>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</si>
  <si>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</si>
  <si>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</si>
  <si>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</si>
  <si>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</si>
  <si>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</si>
  <si>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</si>
  <si>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</si>
  <si>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</si>
  <si>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</si>
  <si>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</si>
  <si>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</si>
  <si>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</si>
  <si>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</si>
  <si>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</si>
  <si>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</si>
  <si>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</si>
  <si>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</si>
  <si>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</si>
  <si>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</si>
  <si>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</si>
  <si>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</si>
  <si>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</si>
  <si>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</si>
  <si>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</si>
  <si>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</si>
  <si>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</si>
  <si>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</si>
  <si>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</si>
  <si>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</si>
  <si>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</si>
  <si>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</si>
  <si>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</si>
  <si>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</si>
  <si>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</si>
  <si>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</si>
  <si>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</si>
  <si>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</si>
  <si>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</si>
  <si>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</si>
  <si>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</si>
  <si>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</si>
  <si>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</si>
  <si>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</si>
  <si>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</si>
  <si>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</si>
  <si>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</si>
  <si>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</si>
  <si>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</si>
  <si>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</si>
  <si>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</si>
  <si>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</si>
  <si>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</si>
  <si>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</si>
  <si>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</si>
  <si>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</si>
  <si>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</si>
  <si>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</si>
  <si>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</si>
  <si>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</si>
  <si>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</si>
  <si>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</si>
  <si>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</si>
  <si>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</si>
  <si>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</si>
  <si>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</si>
  <si>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</si>
  <si>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</si>
  <si>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</si>
  <si>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</si>
  <si>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</si>
  <si>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</si>
  <si>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</si>
  <si>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</si>
  <si>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</si>
  <si>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</si>
  <si>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</si>
  <si>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</si>
  <si>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</si>
  <si>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</si>
  <si>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</si>
  <si>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</si>
  <si>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</si>
  <si>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</si>
  <si>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</si>
  <si>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</si>
  <si>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</si>
  <si>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</si>
  <si>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</si>
  <si>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</si>
  <si>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</si>
  <si>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</si>
  <si>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</si>
  <si>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</si>
  <si>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</si>
  <si>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</si>
  <si>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</si>
  <si>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</si>
  <si>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</si>
  <si>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</si>
  <si>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</si>
  <si>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</si>
  <si>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</si>
  <si>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</si>
  <si>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</si>
  <si>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</si>
  <si>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</si>
  <si>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</si>
  <si>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</si>
  <si>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</si>
  <si>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</si>
  <si>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</si>
  <si>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</si>
  <si>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</si>
  <si>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</si>
  <si>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</si>
  <si>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</si>
  <si>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</si>
  <si>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</si>
  <si>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</si>
  <si>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</si>
  <si>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</si>
  <si>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</si>
  <si>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</si>
  <si>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</si>
  <si>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</si>
  <si>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</si>
  <si>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</si>
  <si>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</si>
  <si>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</si>
  <si>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</si>
  <si>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</si>
  <si>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</si>
  <si>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</si>
  <si>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</si>
  <si>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</si>
  <si>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</si>
  <si>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</si>
  <si>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</si>
  <si>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</si>
  <si>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</si>
  <si>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</si>
  <si>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</si>
  <si>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</si>
  <si>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</si>
  <si>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</si>
  <si>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</si>
  <si>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</si>
  <si>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</si>
  <si>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</si>
  <si>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</si>
  <si>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</si>
  <si>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</si>
  <si>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</si>
  <si>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</si>
  <si>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</si>
  <si>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</si>
  <si>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</si>
  <si>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</si>
  <si>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</si>
  <si>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</si>
  <si>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</si>
  <si>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</si>
  <si>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</si>
  <si>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</si>
  <si>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</si>
  <si>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</si>
  <si>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</si>
  <si>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</si>
  <si>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</si>
  <si>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</si>
  <si>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</si>
  <si>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</si>
  <si>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</si>
  <si>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</si>
  <si>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</si>
  <si>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</si>
  <si>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</si>
  <si>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</si>
  <si>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</si>
  <si>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</si>
  <si>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</si>
  <si>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</si>
  <si>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</si>
  <si>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</si>
  <si>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</si>
  <si>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</si>
  <si>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</si>
  <si>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</si>
  <si>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</si>
  <si>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</si>
  <si>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</si>
  <si>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</si>
  <si>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</si>
  <si>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</si>
  <si>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</si>
  <si>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</si>
  <si>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</si>
  <si>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</si>
  <si>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</si>
  <si>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</si>
  <si>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</si>
  <si>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</si>
  <si>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</si>
  <si>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</si>
  <si>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</si>
  <si>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</si>
  <si>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</si>
  <si>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</si>
  <si>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</si>
  <si>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</si>
  <si>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</si>
  <si>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</si>
  <si>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</si>
  <si>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</si>
  <si>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</si>
  <si>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</si>
  <si>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</si>
  <si>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</si>
  <si>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</si>
  <si>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</si>
  <si>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</si>
  <si>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</si>
  <si>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</si>
  <si>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</si>
  <si>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</si>
  <si>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</si>
  <si>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</si>
  <si>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</si>
  <si>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</si>
  <si>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</si>
  <si>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</si>
  <si>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</si>
  <si>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</si>
  <si>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</si>
  <si>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</si>
  <si>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</si>
  <si>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</si>
  <si>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</si>
  <si>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</si>
  <si>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</si>
  <si>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</si>
  <si>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</si>
  <si>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</si>
  <si>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</si>
  <si>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</si>
  <si>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</si>
  <si>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</si>
  <si>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</si>
  <si>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</si>
  <si>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</si>
  <si>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</si>
  <si>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</si>
  <si>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</si>
  <si>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</si>
  <si>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</si>
  <si>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</si>
  <si>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</si>
  <si>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</si>
  <si>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</si>
  <si>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</si>
  <si>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</si>
  <si>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</si>
  <si>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</si>
  <si>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</si>
  <si>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</si>
  <si>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</si>
  <si>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</si>
  <si>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</si>
  <si>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</si>
  <si>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</si>
  <si>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</si>
  <si>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</si>
  <si>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</si>
  <si>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</si>
  <si>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</si>
  <si>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</si>
  <si>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</si>
  <si>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</si>
  <si>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</si>
  <si>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</si>
  <si>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</si>
  <si>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</si>
  <si>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</si>
  <si>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</si>
  <si>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</si>
  <si>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</si>
  <si>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</si>
  <si>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</si>
  <si>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</si>
  <si>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</si>
  <si>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</si>
  <si>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</si>
  <si>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</si>
  <si>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</si>
  <si>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</si>
  <si>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</si>
  <si>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</si>
  <si>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</si>
  <si>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</si>
  <si>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</si>
  <si>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</si>
  <si>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</si>
  <si>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</si>
  <si>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</si>
  <si>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</si>
  <si>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</si>
  <si>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</si>
  <si>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</si>
  <si>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</si>
  <si>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</si>
  <si>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</si>
  <si>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</si>
  <si>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</si>
  <si>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</si>
  <si>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</si>
  <si>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</si>
  <si>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</si>
  <si>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</si>
  <si>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</si>
  <si>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</si>
  <si>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</si>
  <si>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</si>
  <si>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</si>
  <si>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</si>
  <si>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</si>
  <si>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</si>
  <si>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</si>
  <si>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</si>
  <si>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</si>
  <si>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</si>
  <si>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</si>
  <si>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</si>
  <si>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</si>
  <si>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</si>
  <si>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</si>
  <si>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</si>
  <si>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</si>
  <si>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</si>
  <si>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</si>
  <si>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</si>
  <si>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</si>
  <si>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</si>
  <si>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</si>
  <si>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</si>
  <si>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</si>
  <si>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</si>
  <si>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</si>
  <si>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</si>
  <si>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</si>
  <si>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</si>
  <si>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</si>
  <si>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</si>
  <si>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</si>
  <si>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</si>
  <si>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</si>
  <si>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</si>
  <si>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</si>
  <si>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</si>
  <si>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</si>
  <si>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</si>
  <si>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</si>
  <si>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</si>
  <si>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</si>
  <si>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</si>
  <si>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</si>
  <si>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</si>
  <si>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</si>
  <si>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</si>
  <si>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</si>
  <si>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</si>
  <si>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</si>
  <si>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</si>
  <si>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</si>
  <si>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</si>
  <si>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</si>
  <si>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</si>
  <si>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</si>
  <si>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</si>
  <si>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</si>
  <si>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</si>
  <si>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</si>
  <si>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</si>
  <si>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</si>
  <si>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</si>
  <si>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</si>
  <si>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</si>
  <si>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</si>
  <si>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</si>
  <si>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</si>
  <si>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</si>
  <si>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</si>
  <si>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</si>
  <si>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</si>
  <si>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</si>
  <si>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</si>
  <si>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</si>
  <si>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</si>
  <si>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</si>
  <si>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</si>
  <si>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</si>
  <si>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</si>
  <si>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</si>
  <si>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</si>
  <si>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</si>
  <si>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</si>
  <si>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</si>
  <si>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</si>
  <si>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</si>
  <si>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</si>
  <si>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</si>
  <si>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</si>
  <si>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</si>
  <si>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</si>
  <si>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</si>
  <si>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</si>
  <si>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</si>
  <si>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</si>
  <si>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</si>
  <si>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</si>
  <si>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</si>
  <si>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</si>
  <si>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</si>
  <si>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</si>
  <si>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</si>
  <si>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</si>
  <si>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</si>
  <si>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</si>
  <si>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</si>
  <si>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</si>
  <si>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</si>
  <si>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</si>
  <si>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</si>
  <si>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</si>
  <si>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</si>
  <si>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</si>
  <si>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</si>
  <si>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</si>
  <si>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</si>
  <si>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</si>
  <si>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</si>
  <si>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</si>
  <si>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</si>
  <si>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</si>
  <si>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</si>
  <si>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</si>
  <si>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</si>
  <si>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</si>
  <si>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</si>
  <si>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</si>
  <si>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</si>
  <si>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</si>
  <si>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</si>
  <si>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</si>
  <si>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</si>
  <si>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</si>
  <si>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</si>
  <si>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</si>
  <si>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</si>
  <si>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</si>
  <si>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</si>
  <si>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</si>
  <si>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</si>
  <si>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</si>
  <si>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</si>
  <si>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</si>
  <si>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</si>
  <si>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</si>
  <si>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</si>
  <si>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</si>
  <si>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</si>
  <si>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</si>
  <si>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</si>
  <si>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</si>
  <si>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</si>
  <si>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</si>
  <si>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</si>
  <si>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</si>
  <si>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</si>
  <si>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</si>
  <si>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</si>
  <si>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</si>
  <si>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</si>
  <si>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</si>
  <si>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</si>
  <si>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</si>
  <si>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</si>
  <si>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</si>
  <si>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</si>
  <si>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</si>
  <si>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</si>
  <si>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</si>
  <si>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</si>
  <si>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</si>
  <si>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</si>
  <si>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</si>
  <si>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</si>
  <si>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</si>
  <si>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</si>
  <si>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</si>
  <si>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</si>
  <si>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</si>
  <si>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</si>
  <si>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</si>
  <si>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</si>
  <si>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</si>
  <si>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</si>
  <si>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</si>
  <si>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</si>
  <si>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</si>
  <si>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</si>
  <si>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</si>
  <si>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</si>
  <si>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</si>
  <si>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</si>
  <si>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</si>
  <si>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</si>
  <si>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</si>
  <si>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</si>
  <si>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</si>
  <si>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</si>
  <si>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</si>
  <si>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</si>
  <si>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</si>
  <si>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</si>
  <si>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</si>
  <si>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</si>
  <si>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</si>
  <si>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</si>
  <si>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</si>
  <si>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</si>
  <si>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</si>
  <si>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</si>
  <si>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</si>
  <si>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</si>
  <si>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</si>
  <si>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</si>
  <si>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</si>
  <si>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</si>
  <si>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</si>
  <si>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</si>
  <si>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</si>
  <si>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</si>
  <si>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</si>
  <si>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</si>
  <si>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</si>
  <si>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</si>
  <si>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</si>
  <si>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</si>
  <si>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</si>
  <si>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</si>
  <si>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</si>
  <si>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</si>
  <si>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</si>
  <si>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</si>
  <si>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</si>
  <si>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</si>
  <si>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</si>
  <si>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</si>
  <si>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</si>
  <si>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</si>
  <si>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</si>
  <si>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</si>
  <si>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</si>
  <si>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</si>
  <si>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</si>
  <si>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</si>
  <si>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</si>
  <si>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</si>
  <si>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</si>
  <si>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</si>
  <si>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</si>
  <si>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</si>
  <si>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</si>
  <si>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</si>
  <si>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</si>
  <si>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</si>
  <si>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</si>
  <si>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</si>
  <si>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</si>
  <si>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</si>
  <si>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</si>
  <si>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</si>
  <si>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</si>
  <si>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</si>
  <si>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</si>
  <si>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</si>
  <si>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</si>
  <si>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</si>
  <si>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</si>
  <si>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</si>
  <si>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</si>
  <si>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</si>
  <si>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</si>
  <si>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</si>
  <si>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</si>
  <si>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</si>
  <si>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</si>
  <si>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</si>
  <si>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</si>
  <si>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</si>
  <si>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</si>
  <si>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</si>
  <si>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</si>
  <si>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</si>
  <si>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</si>
  <si>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</si>
  <si>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</si>
  <si>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</si>
  <si>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</si>
  <si>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</si>
  <si>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</si>
  <si>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</si>
  <si>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</si>
  <si>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</si>
  <si>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</si>
  <si>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</si>
  <si>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</si>
  <si>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</si>
  <si>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</si>
  <si>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</si>
  <si>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</si>
  <si>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</si>
  <si>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</si>
  <si>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</si>
  <si>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</si>
  <si>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</si>
  <si>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</si>
  <si>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</si>
  <si>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</si>
  <si>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</si>
  <si>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</si>
  <si>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</si>
  <si>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</si>
  <si>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</si>
  <si>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</si>
  <si>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</si>
  <si>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</si>
  <si>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</si>
  <si>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</si>
  <si>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</si>
  <si>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</si>
  <si>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</si>
  <si>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</si>
  <si>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</si>
  <si>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</si>
  <si>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</si>
  <si>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</si>
  <si>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</si>
  <si>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</si>
  <si>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</si>
  <si>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</si>
  <si>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</si>
  <si>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</si>
  <si>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</si>
  <si>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</si>
  <si>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</si>
  <si>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</si>
  <si>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</si>
  <si>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</si>
  <si>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</si>
  <si>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</si>
  <si>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</si>
  <si>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</si>
  <si>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</si>
  <si>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</si>
  <si>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</si>
  <si>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</si>
  <si>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</si>
  <si>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</si>
  <si>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</si>
  <si>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</si>
  <si>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</si>
  <si>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</si>
  <si>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</si>
  <si>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</si>
  <si>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</si>
  <si>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</si>
  <si>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</si>
  <si>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</si>
  <si>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</si>
  <si>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</si>
  <si>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</si>
  <si>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</si>
  <si>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</si>
  <si>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</si>
  <si>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</si>
  <si>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</si>
  <si>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</si>
  <si>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</si>
  <si>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</si>
  <si>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</si>
  <si>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</si>
  <si>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</si>
  <si>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</si>
  <si>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</si>
  <si>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</si>
  <si>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</si>
  <si>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</si>
  <si>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</si>
  <si>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</si>
  <si>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</si>
  <si>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</si>
  <si>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</si>
  <si>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</si>
  <si>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</si>
  <si>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</si>
  <si>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</si>
  <si>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</si>
  <si>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</si>
  <si>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</si>
  <si>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</si>
  <si>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</si>
  <si>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</si>
  <si>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</si>
  <si>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</si>
  <si>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</si>
  <si>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</si>
  <si>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</si>
  <si>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</si>
  <si>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</si>
  <si>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</si>
  <si>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</si>
  <si>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</si>
  <si>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</si>
  <si>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</si>
  <si>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</si>
  <si>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</si>
  <si>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</si>
  <si>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</si>
  <si>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</si>
  <si>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</si>
  <si>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</si>
  <si>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</si>
  <si>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</si>
  <si>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</si>
  <si>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</si>
  <si>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</si>
  <si>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</si>
  <si>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</si>
  <si>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</si>
  <si>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</si>
  <si>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</si>
  <si>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</si>
  <si>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</si>
  <si>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</si>
  <si>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</si>
  <si>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</si>
  <si>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</si>
  <si>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</si>
  <si>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</si>
  <si>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</si>
  <si>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</si>
  <si>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</si>
  <si>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</si>
  <si>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</si>
  <si>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</si>
  <si>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</si>
  <si>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</si>
  <si>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</si>
  <si>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</si>
  <si>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</si>
  <si>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</si>
  <si>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</si>
  <si>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</si>
  <si>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</si>
  <si>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</si>
  <si>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</si>
  <si>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</si>
  <si>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</si>
  <si>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</si>
  <si>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</si>
  <si>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</si>
  <si>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</si>
  <si>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</si>
  <si>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</si>
  <si>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</si>
  <si>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</si>
  <si>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</si>
  <si>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</si>
  <si>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</si>
  <si>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</si>
  <si>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</si>
  <si>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</si>
  <si>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</si>
  <si>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</si>
  <si>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</si>
  <si>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</si>
  <si>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</si>
  <si>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</si>
  <si>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</si>
  <si>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</si>
  <si>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</si>
  <si>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</si>
  <si>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</si>
  <si>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</si>
  <si>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</si>
  <si>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</si>
  <si>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</si>
  <si>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</si>
  <si>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</si>
  <si>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</si>
  <si>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</si>
  <si>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</si>
  <si>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</si>
  <si>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</si>
  <si>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</si>
  <si>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</si>
  <si>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</si>
  <si>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</si>
  <si>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</si>
  <si>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</si>
  <si>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</si>
  <si>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</si>
  <si>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</si>
  <si>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</si>
  <si>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</si>
  <si>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</si>
  <si>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</si>
  <si>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</si>
  <si>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</si>
  <si>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</si>
  <si>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</si>
  <si>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</si>
  <si>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</si>
  <si>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</si>
  <si>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</si>
  <si>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</si>
  <si>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</si>
  <si>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</si>
  <si>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</si>
  <si>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</si>
  <si>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</si>
  <si>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</si>
  <si>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</si>
  <si>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</si>
  <si>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</si>
  <si>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</si>
  <si>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</si>
  <si>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</si>
  <si>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</si>
  <si>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</si>
  <si>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</si>
  <si>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</si>
  <si>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</si>
  <si>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</si>
  <si>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</si>
  <si>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</si>
  <si>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</si>
  <si>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</si>
  <si>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</si>
  <si>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</si>
  <si>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</si>
  <si>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</si>
  <si>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</si>
  <si>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</si>
  <si>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</si>
  <si>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</si>
  <si>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</si>
  <si>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</si>
  <si>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</si>
  <si>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</si>
  <si>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</si>
  <si>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</si>
  <si>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</si>
  <si>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</si>
  <si>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</si>
  <si>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</si>
  <si>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</si>
  <si>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</si>
  <si>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</si>
  <si>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</si>
  <si>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</si>
  <si>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</si>
  <si>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</si>
  <si>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</si>
  <si>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</si>
  <si>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</si>
  <si>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</si>
  <si>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</si>
  <si>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</si>
  <si>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</si>
  <si>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</si>
  <si>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</si>
  <si>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</si>
  <si>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</si>
  <si>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</si>
  <si>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</si>
  <si>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</si>
  <si>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</si>
  <si>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</si>
  <si>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</si>
  <si>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</si>
  <si>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</si>
  <si>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</si>
  <si>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</si>
  <si>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</si>
  <si>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</si>
  <si>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</si>
  <si>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</si>
  <si>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</si>
  <si>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</si>
  <si>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</si>
  <si>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</si>
  <si>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</si>
  <si>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</si>
  <si>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</si>
  <si>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</si>
  <si>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</si>
  <si>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</si>
  <si>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</si>
  <si>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</si>
  <si>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</si>
  <si>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</si>
  <si>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</si>
  <si>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</si>
  <si>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</si>
  <si>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</si>
  <si>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</si>
  <si>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</si>
  <si>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</si>
  <si>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</si>
  <si>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</si>
  <si>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</si>
  <si>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</si>
  <si>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</si>
  <si>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</si>
  <si>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</si>
  <si>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</si>
  <si>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</si>
  <si>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</si>
  <si>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</si>
  <si>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</si>
  <si>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</si>
  <si>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</si>
  <si>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</si>
  <si>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</si>
  <si>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</si>
  <si>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</si>
  <si>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</si>
  <si>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</si>
  <si>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</si>
  <si>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</si>
  <si>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</si>
  <si>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</si>
  <si>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</si>
  <si>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</si>
  <si>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</si>
  <si>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</si>
  <si>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</si>
  <si>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</si>
  <si>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</si>
  <si>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</si>
  <si>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</si>
  <si>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</si>
  <si>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</si>
  <si>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</si>
  <si>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</si>
  <si>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</si>
  <si>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</si>
  <si>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</si>
  <si>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</si>
  <si>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</si>
  <si>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</si>
  <si>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</si>
  <si>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</si>
  <si>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</si>
  <si>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</si>
  <si>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</si>
  <si>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</si>
  <si>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</si>
  <si>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</si>
  <si>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</si>
  <si>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</si>
  <si>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</si>
  <si>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</si>
  <si>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</si>
  <si>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</si>
  <si>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</si>
  <si>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</si>
  <si>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</si>
  <si>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</si>
  <si>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</si>
  <si>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</si>
  <si>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</si>
  <si>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</si>
  <si>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</si>
  <si>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</si>
  <si>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</si>
  <si>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</si>
  <si>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</si>
  <si>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</si>
  <si>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</si>
  <si>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</si>
  <si>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</si>
  <si>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</si>
  <si>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</si>
  <si>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</si>
  <si>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</si>
  <si>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</si>
  <si>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</si>
  <si>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</si>
  <si>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</si>
  <si>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</si>
  <si>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</si>
  <si>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</si>
  <si>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</si>
  <si>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</si>
  <si>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</si>
  <si>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</si>
  <si>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</si>
  <si>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</si>
  <si>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</si>
  <si>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</si>
  <si>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</si>
  <si>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</si>
  <si>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</si>
  <si>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</si>
  <si>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</si>
  <si>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</si>
  <si>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</si>
  <si>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</si>
  <si>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</si>
  <si>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</si>
  <si>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</si>
  <si>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</si>
  <si>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</si>
  <si>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</si>
  <si>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</si>
  <si>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</si>
  <si>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</si>
  <si>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</si>
  <si>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</si>
  <si>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</si>
  <si>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</si>
  <si>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</si>
  <si>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</si>
  <si>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</si>
  <si>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</si>
  <si>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</si>
  <si>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</si>
  <si>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</si>
  <si>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</si>
  <si>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</si>
  <si>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</si>
  <si>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</si>
  <si>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</si>
  <si>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</si>
  <si>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</si>
  <si>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</si>
  <si>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</si>
  <si>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</si>
  <si>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</si>
  <si>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</si>
  <si>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</si>
  <si>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</si>
  <si>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</si>
  <si>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</si>
  <si>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</si>
  <si>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</si>
  <si>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</si>
  <si>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</si>
  <si>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</si>
  <si>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</si>
  <si>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</si>
  <si>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</si>
  <si>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</si>
  <si>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</si>
  <si>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</si>
  <si>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</si>
  <si>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</si>
  <si>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</si>
  <si>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</si>
  <si>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</si>
  <si>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</si>
  <si>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</si>
  <si>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</si>
  <si>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</si>
  <si>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</si>
  <si>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</si>
  <si>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</si>
  <si>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</si>
  <si>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</si>
  <si>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</si>
  <si>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</si>
  <si>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</si>
  <si>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</si>
  <si>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</si>
  <si>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</si>
  <si>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</si>
  <si>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</si>
  <si>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</si>
  <si>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</si>
  <si>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</si>
  <si>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</si>
  <si>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</si>
  <si>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</si>
  <si>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</si>
  <si>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</si>
  <si>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</si>
  <si>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</si>
  <si>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</si>
  <si>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</si>
  <si>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</si>
  <si>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</si>
  <si>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</si>
  <si>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</si>
  <si>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</si>
  <si>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</si>
  <si>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</si>
  <si>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</si>
  <si>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</si>
  <si>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</si>
  <si>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</si>
  <si>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</si>
  <si>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</si>
  <si>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</si>
  <si>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</si>
  <si>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</si>
  <si>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</si>
  <si>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</si>
  <si>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</si>
  <si>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</si>
  <si>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</si>
  <si>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</si>
  <si>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</si>
  <si>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</si>
  <si>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</si>
  <si>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</si>
  <si>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</si>
  <si>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</si>
  <si>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</si>
  <si>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</si>
  <si>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</si>
  <si>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</si>
  <si>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</si>
  <si>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</si>
  <si>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</si>
  <si>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</si>
  <si>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</si>
  <si>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</si>
  <si>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</si>
  <si>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</si>
  <si>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</si>
  <si>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</si>
  <si>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</si>
  <si>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</si>
  <si>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</si>
  <si>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</si>
  <si>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</si>
  <si>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</si>
  <si>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</si>
  <si>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</si>
  <si>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</si>
  <si>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</si>
  <si>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</si>
  <si>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</si>
  <si>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</si>
  <si>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</si>
  <si>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</si>
  <si>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</si>
  <si>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</si>
  <si>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</si>
  <si>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</si>
  <si>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</si>
  <si>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</si>
  <si>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</si>
  <si>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</si>
  <si>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</si>
  <si>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</si>
  <si>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</si>
  <si>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</si>
  <si>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</si>
  <si>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</si>
  <si>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</si>
  <si>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</si>
  <si>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</si>
  <si>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</si>
  <si>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</si>
  <si>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</si>
  <si>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</si>
  <si>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</si>
  <si>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</si>
  <si>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</si>
  <si>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</si>
  <si>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</si>
  <si>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</si>
  <si>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</si>
  <si>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</si>
  <si>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</si>
  <si>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</si>
  <si>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</si>
  <si>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</si>
  <si>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</si>
  <si>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</si>
  <si>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</si>
  <si>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</si>
  <si>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</si>
  <si>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</si>
  <si>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</si>
  <si>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</si>
  <si>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</si>
  <si>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</si>
  <si>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</si>
  <si>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</si>
  <si>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</si>
  <si>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</si>
  <si>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</si>
  <si>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</si>
  <si>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</si>
  <si>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</si>
  <si>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</si>
  <si>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</si>
  <si>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</si>
  <si>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</si>
  <si>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</si>
  <si>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</si>
  <si>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</si>
  <si>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</si>
  <si>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</si>
  <si>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</si>
  <si>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</si>
  <si>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</si>
  <si>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</si>
  <si>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</si>
  <si>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</si>
  <si>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</si>
  <si>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</si>
  <si>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</si>
  <si>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</si>
  <si>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</si>
  <si>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</si>
  <si>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</si>
  <si>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</si>
  <si>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</si>
  <si>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</si>
  <si>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</si>
  <si>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</si>
  <si>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</si>
  <si>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</si>
  <si>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</si>
  <si>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</si>
  <si>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</si>
  <si>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</si>
  <si>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</si>
  <si>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</si>
  <si>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</si>
  <si>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</si>
  <si>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</si>
  <si>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</si>
  <si>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</si>
  <si>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</si>
  <si>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</si>
  <si>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</si>
  <si>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</si>
  <si>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</si>
  <si>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</si>
  <si>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</si>
  <si>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</si>
  <si>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</si>
  <si>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</si>
  <si>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</si>
  <si>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</si>
  <si>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</si>
  <si>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</si>
  <si>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</si>
  <si>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</si>
  <si>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</si>
  <si>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</si>
  <si>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</si>
  <si>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</si>
  <si>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</si>
  <si>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</si>
  <si>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</si>
  <si>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</si>
  <si>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</si>
  <si>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</si>
  <si>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</si>
  <si>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</si>
  <si>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</si>
  <si>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</si>
  <si>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</si>
  <si>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</si>
  <si>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</si>
  <si>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</si>
  <si>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</si>
  <si>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</si>
  <si>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</si>
  <si>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</si>
  <si>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</si>
  <si>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</si>
  <si>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</si>
  <si>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</si>
  <si>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</si>
  <si>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</si>
  <si>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</si>
  <si>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</si>
  <si>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</si>
  <si>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</si>
  <si>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</si>
  <si>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</si>
  <si>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</si>
  <si>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</si>
  <si>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</si>
  <si>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</si>
  <si>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</si>
  <si>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</si>
  <si>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</si>
  <si>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</si>
  <si>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</si>
  <si>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</si>
  <si>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</si>
  <si>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</si>
  <si>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</si>
  <si>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</si>
  <si>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</si>
  <si>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</si>
  <si>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</si>
  <si>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</si>
  <si>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</si>
  <si>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</si>
  <si>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</si>
  <si>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</si>
  <si>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</si>
  <si>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</si>
  <si>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</si>
  <si>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</si>
  <si>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</si>
  <si>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</si>
  <si>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</si>
  <si>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</si>
  <si>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</si>
  <si>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</si>
  <si>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</si>
  <si>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</si>
  <si>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</si>
  <si>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</si>
  <si>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</si>
  <si>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</si>
  <si>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</si>
  <si>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</si>
  <si>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</si>
  <si>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</si>
  <si>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</si>
  <si>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</si>
  <si>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</si>
  <si>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</si>
  <si>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</si>
  <si>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</si>
  <si>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</si>
  <si>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</si>
  <si>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</si>
  <si>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</si>
  <si>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</si>
  <si>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</si>
  <si>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</si>
  <si>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</si>
  <si>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</si>
  <si>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</si>
  <si>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</si>
  <si>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</si>
  <si>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</si>
  <si>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</si>
  <si>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</si>
  <si>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</si>
  <si>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</si>
  <si>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</si>
  <si>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</si>
  <si>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</si>
  <si>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</si>
  <si>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</si>
  <si>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</si>
  <si>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</si>
  <si>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</si>
  <si>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</si>
  <si>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</si>
  <si>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</si>
  <si>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</si>
  <si>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</si>
  <si>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</si>
  <si>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</si>
  <si>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</si>
  <si>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</si>
  <si>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</si>
  <si>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</si>
  <si>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</si>
  <si>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</si>
  <si>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</si>
  <si>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</si>
  <si>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</si>
  <si>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</si>
  <si>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</si>
  <si>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</si>
  <si>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</si>
  <si>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</si>
  <si>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</si>
  <si>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</si>
  <si>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</si>
  <si>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</si>
  <si>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</si>
  <si>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</si>
  <si>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</si>
  <si>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</si>
  <si>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</si>
  <si>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</si>
  <si>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</si>
  <si>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</si>
  <si>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</si>
  <si>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</si>
  <si>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</si>
  <si>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</si>
  <si>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</si>
  <si>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</si>
  <si>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</si>
  <si>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</si>
  <si>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</si>
  <si>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</si>
  <si>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</si>
  <si>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</si>
  <si>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</si>
  <si>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</si>
  <si>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</si>
  <si>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</si>
  <si>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</si>
  <si>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</si>
  <si>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</si>
  <si>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</si>
  <si>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</si>
  <si>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</si>
  <si>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</si>
  <si>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</si>
  <si>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</si>
  <si>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</si>
  <si>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</si>
  <si>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</si>
  <si>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</si>
  <si>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</si>
  <si>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</si>
  <si>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</si>
  <si>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</si>
  <si>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</si>
  <si>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</si>
  <si>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</si>
  <si>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</si>
  <si>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</si>
  <si>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</si>
  <si>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</si>
  <si>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</si>
  <si>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</si>
  <si>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</si>
  <si>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</si>
  <si>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</si>
  <si>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</si>
  <si>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</si>
  <si>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</si>
  <si>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</si>
  <si>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</si>
  <si>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</si>
  <si>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</si>
  <si>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</si>
  <si>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</si>
  <si>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</si>
  <si>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</si>
  <si>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</si>
  <si>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</si>
  <si>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</si>
  <si>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</si>
  <si>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</si>
  <si>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</si>
  <si>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</si>
  <si>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</si>
  <si>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</si>
  <si>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</si>
  <si>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</si>
  <si>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</si>
  <si>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</si>
  <si>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</si>
  <si>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</si>
  <si>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</si>
  <si>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</si>
  <si>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</si>
  <si>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</si>
  <si>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</si>
  <si>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</si>
  <si>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</si>
  <si>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</si>
  <si>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</si>
  <si>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</si>
  <si>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</si>
  <si>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</si>
  <si>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</si>
  <si>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</si>
  <si>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</si>
  <si>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</si>
  <si>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</si>
  <si>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</si>
  <si>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</si>
  <si>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</si>
  <si>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</si>
  <si>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</si>
  <si>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</si>
  <si>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</si>
  <si>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</si>
  <si>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</si>
  <si>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</si>
  <si>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</si>
  <si>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</si>
  <si>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</si>
  <si>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</si>
  <si>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</si>
  <si>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</si>
  <si>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</si>
  <si>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</si>
  <si>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</si>
  <si>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</si>
  <si>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</si>
  <si>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</si>
  <si>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</si>
  <si>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</si>
  <si>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</si>
  <si>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</si>
  <si>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</si>
  <si>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</si>
  <si>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</si>
  <si>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</si>
  <si>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</si>
  <si>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</si>
  <si>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</si>
  <si>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</si>
  <si>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</si>
  <si>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</si>
  <si>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</si>
  <si>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</si>
  <si>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</si>
  <si>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</si>
  <si>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</si>
  <si>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</si>
  <si>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</si>
  <si>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</si>
  <si>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</si>
  <si>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</si>
  <si>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</si>
  <si>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</si>
  <si>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</si>
  <si>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</si>
  <si>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</si>
  <si>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</si>
  <si>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</si>
  <si>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</si>
  <si>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</si>
  <si>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</si>
  <si>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</si>
  <si>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</si>
  <si>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</si>
  <si>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</si>
  <si>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</si>
  <si>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</si>
  <si>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</si>
  <si>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</si>
  <si>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</si>
  <si>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</si>
  <si>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</si>
  <si>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</si>
  <si>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</si>
  <si>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</si>
  <si>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</si>
  <si>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</si>
  <si>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</si>
  <si>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</si>
  <si>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</si>
  <si>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</si>
  <si>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</si>
  <si>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</si>
  <si>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</si>
  <si>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</si>
  <si>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</si>
  <si>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</si>
  <si>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</si>
  <si>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</si>
  <si>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</si>
  <si>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</si>
  <si>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</si>
  <si>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</si>
  <si>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</si>
  <si>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</si>
  <si>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</si>
  <si>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</si>
  <si>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</si>
  <si>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</si>
  <si>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</si>
  <si>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</si>
  <si>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</si>
  <si>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</si>
  <si>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</si>
  <si>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</si>
  <si>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</si>
  <si>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</si>
  <si>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</si>
  <si>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</si>
  <si>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</si>
  <si>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</si>
  <si>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</si>
  <si>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</si>
  <si>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</si>
  <si>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</si>
  <si>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</si>
  <si>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</si>
  <si>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</si>
  <si>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</si>
  <si>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</si>
  <si>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</si>
  <si>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</si>
  <si>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</si>
  <si>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</si>
  <si>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</si>
  <si>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</si>
  <si>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</si>
  <si>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</si>
  <si>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</si>
  <si>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</si>
  <si>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</si>
  <si>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</si>
  <si>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</si>
  <si>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</si>
  <si>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</si>
  <si>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</si>
  <si>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</si>
  <si>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</si>
  <si>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</si>
  <si>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</si>
  <si>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</si>
  <si>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</si>
  <si>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</si>
  <si>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</si>
  <si>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</si>
  <si>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</si>
  <si>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</si>
  <si>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</si>
  <si>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</si>
  <si>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</si>
  <si>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</si>
  <si>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</si>
  <si>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</si>
  <si>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</si>
  <si>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</si>
  <si>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</si>
  <si>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</si>
  <si>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</si>
  <si>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</si>
  <si>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</si>
  <si>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</si>
  <si>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</si>
  <si>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</si>
  <si>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</si>
  <si>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</si>
  <si>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</si>
  <si>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</si>
  <si>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</si>
  <si>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</si>
  <si>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</si>
  <si>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</si>
  <si>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</si>
  <si>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</si>
  <si>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</si>
  <si>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</si>
  <si>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</si>
  <si>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</si>
  <si>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</si>
  <si>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</si>
  <si>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</si>
  <si>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</si>
  <si>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</si>
  <si>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</si>
  <si>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</si>
  <si>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</si>
  <si>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</si>
  <si>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</si>
  <si>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</si>
  <si>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</si>
  <si>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</si>
  <si>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</si>
  <si>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</si>
  <si>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</si>
  <si>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</si>
  <si>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</si>
  <si>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</si>
  <si>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</si>
  <si>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</si>
  <si>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</si>
  <si>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</si>
  <si>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</si>
  <si>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</si>
  <si>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</si>
  <si>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</si>
  <si>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</si>
  <si>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</si>
  <si>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</si>
  <si>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</si>
  <si>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</si>
  <si>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</si>
  <si>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</si>
  <si>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</si>
  <si>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</si>
  <si>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</si>
  <si>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</si>
  <si>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</si>
  <si>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</si>
  <si>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</si>
  <si>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</si>
  <si>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</si>
  <si>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</si>
  <si>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</si>
  <si>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</si>
  <si>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</si>
  <si>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</si>
  <si>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</si>
  <si>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</si>
  <si>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</si>
  <si>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</si>
  <si>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</si>
  <si>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</si>
  <si>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</si>
  <si>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</si>
  <si>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</si>
  <si>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</si>
  <si>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</si>
  <si>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</si>
  <si>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</si>
  <si>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</si>
  <si>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</si>
  <si>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</si>
  <si>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</si>
  <si>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</si>
  <si>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</si>
  <si>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</si>
  <si>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</si>
  <si>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</si>
  <si>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</si>
  <si>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</si>
  <si>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</si>
  <si>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</si>
  <si>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</si>
  <si>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</si>
  <si>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</si>
  <si>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</si>
  <si>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</si>
  <si>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</si>
  <si>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</si>
  <si>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</si>
  <si>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</si>
  <si>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</si>
  <si>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</si>
  <si>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</si>
  <si>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</si>
  <si>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</si>
  <si>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</si>
  <si>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</si>
  <si>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</si>
  <si>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</si>
  <si>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</si>
  <si>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</si>
  <si>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</si>
  <si>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</si>
  <si>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</si>
  <si>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</si>
  <si>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</si>
  <si>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</si>
  <si>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</si>
  <si>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</si>
  <si>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</si>
  <si>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</si>
  <si>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</si>
  <si>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</si>
  <si>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</si>
  <si>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</si>
  <si>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</si>
  <si>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</si>
  <si>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</si>
  <si>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</si>
  <si>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</si>
  <si>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</si>
  <si>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</si>
  <si>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</si>
  <si>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</si>
  <si>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</si>
  <si>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</si>
  <si>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</si>
  <si>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</si>
  <si>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</si>
  <si>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</si>
  <si>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</si>
  <si>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</si>
  <si>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</si>
  <si>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</si>
  <si>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</si>
  <si>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</si>
  <si>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</si>
  <si>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</si>
  <si>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</si>
  <si>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</si>
  <si>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</si>
  <si>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</si>
  <si>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</si>
  <si>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</si>
  <si>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</si>
  <si>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</si>
  <si>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</si>
  <si>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</si>
  <si>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</si>
  <si>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</si>
  <si>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</si>
  <si>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</si>
  <si>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</si>
  <si>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</si>
  <si>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</si>
  <si>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</si>
  <si>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</si>
  <si>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</si>
  <si>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</si>
  <si>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</si>
  <si>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</si>
  <si>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</si>
  <si>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</si>
  <si>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</si>
  <si>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</si>
  <si>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</si>
  <si>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</si>
  <si>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</si>
  <si>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</si>
  <si>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</si>
  <si>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</si>
  <si>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</si>
  <si>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</si>
  <si>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</si>
  <si>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</si>
  <si>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</si>
  <si>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</si>
  <si>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</si>
  <si>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</si>
  <si>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</si>
  <si>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</si>
  <si>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</si>
  <si>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</si>
  <si>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</si>
  <si>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</si>
  <si>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</si>
  <si>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</si>
  <si>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</si>
  <si>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</si>
  <si>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</si>
  <si>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</si>
  <si>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</si>
  <si>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</si>
  <si>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</si>
  <si>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</si>
  <si>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</si>
  <si>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</si>
  <si>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</si>
  <si>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</si>
  <si>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</si>
  <si>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</si>
  <si>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</si>
  <si>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</si>
  <si>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</si>
  <si>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</si>
  <si>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</si>
  <si>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</si>
  <si>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</si>
  <si>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</si>
  <si>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</si>
  <si>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</si>
  <si>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</si>
  <si>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</si>
  <si>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</si>
  <si>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</si>
  <si>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</si>
  <si>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</si>
  <si>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</si>
  <si>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</si>
  <si>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</si>
  <si>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</si>
  <si>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</si>
  <si>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</si>
  <si>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</si>
  <si>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</si>
  <si>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</si>
  <si>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</si>
  <si>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</si>
  <si>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</si>
  <si>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</si>
  <si>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</si>
  <si>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</si>
  <si>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</si>
  <si>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</si>
  <si>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</si>
  <si>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</si>
  <si>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</si>
  <si>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</si>
  <si>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</si>
  <si>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</si>
  <si>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</si>
  <si>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</si>
  <si>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</si>
  <si>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</si>
  <si>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</si>
  <si>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</si>
  <si>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</si>
  <si>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</si>
  <si>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</si>
  <si>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</si>
  <si>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</si>
  <si>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</si>
  <si>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</si>
  <si>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</si>
  <si>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</si>
  <si>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</si>
  <si>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</si>
  <si>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</si>
  <si>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</si>
  <si>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</si>
  <si>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</si>
  <si>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</si>
  <si>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</si>
  <si>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</si>
  <si>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</si>
  <si>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</si>
  <si>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</si>
  <si>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</si>
  <si>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</si>
  <si>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</si>
  <si>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</si>
  <si>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</si>
  <si>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</si>
  <si>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</si>
  <si>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</si>
  <si>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</si>
  <si>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</si>
  <si>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</si>
  <si>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</si>
  <si>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</si>
  <si>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</si>
  <si>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</si>
  <si>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</si>
  <si>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</si>
  <si>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</si>
  <si>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</si>
  <si>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</si>
  <si>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</si>
  <si>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</si>
  <si>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</si>
  <si>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</si>
  <si>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</si>
  <si>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</si>
  <si>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</si>
  <si>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</si>
  <si>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</si>
  <si>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</si>
  <si>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</si>
  <si>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</si>
  <si>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</si>
  <si>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</si>
  <si>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</si>
  <si>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</si>
  <si>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</si>
  <si>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</si>
  <si>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</si>
  <si>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</si>
  <si>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</si>
  <si>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</si>
  <si>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</si>
  <si>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</si>
  <si>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</si>
  <si>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</si>
  <si>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</si>
  <si>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</si>
  <si>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</si>
  <si>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</si>
  <si>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</si>
  <si>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</si>
  <si>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</si>
  <si>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</si>
  <si>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</si>
  <si>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</si>
  <si>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</si>
  <si>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</si>
  <si>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</si>
  <si>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</si>
  <si>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</si>
  <si>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</si>
  <si>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</si>
  <si>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</si>
  <si>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</si>
  <si>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</si>
  <si>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</si>
  <si>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</si>
  <si>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</si>
  <si>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</si>
  <si>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</si>
  <si>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</si>
  <si>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</si>
  <si>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</si>
  <si>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</si>
  <si>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</si>
  <si>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</si>
  <si>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</si>
  <si>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</si>
  <si>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</si>
  <si>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</si>
  <si>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</si>
  <si>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</si>
  <si>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</si>
  <si>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</si>
  <si>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</si>
  <si>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</si>
  <si>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</si>
  <si>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</si>
  <si>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</si>
  <si>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</si>
  <si>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</si>
  <si>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</si>
  <si>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</si>
  <si>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</si>
  <si>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</si>
  <si>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</si>
  <si>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</si>
  <si>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</si>
  <si>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</si>
  <si>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</si>
  <si>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</si>
  <si>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</si>
  <si>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</si>
  <si>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</si>
  <si>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</si>
  <si>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</si>
  <si>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</si>
  <si>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</si>
  <si>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</si>
  <si>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</si>
  <si>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</si>
  <si>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</si>
  <si>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</si>
  <si>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</si>
  <si>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</si>
  <si>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</si>
  <si>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</si>
  <si>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</si>
  <si>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</si>
  <si>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</si>
  <si>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</si>
  <si>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</si>
  <si>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</si>
  <si>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</si>
  <si>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</si>
  <si>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</si>
  <si>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</si>
  <si>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</si>
  <si>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</si>
  <si>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</si>
  <si>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</si>
  <si>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</si>
  <si>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</si>
  <si>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</si>
  <si>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</si>
  <si>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</si>
  <si>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</si>
  <si>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</si>
  <si>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</si>
  <si>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</si>
  <si>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</si>
  <si>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</si>
  <si>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</si>
  <si>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</si>
  <si>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</si>
  <si>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</si>
  <si>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</si>
  <si>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</si>
  <si>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</si>
  <si>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</si>
  <si>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</si>
  <si>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</si>
  <si>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</si>
  <si>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</si>
  <si>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</si>
  <si>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</si>
  <si>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</si>
  <si>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</si>
  <si>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</si>
  <si>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</si>
  <si>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</si>
  <si>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</si>
  <si>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</si>
  <si>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</si>
  <si>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</si>
  <si>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</si>
  <si>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</si>
  <si>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</si>
  <si>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</si>
  <si>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</si>
  <si>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</si>
  <si>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</si>
  <si>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</si>
  <si>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</si>
  <si>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</si>
  <si>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</si>
  <si>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</si>
  <si>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</si>
  <si>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</si>
  <si>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</si>
  <si>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</si>
  <si>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</si>
  <si>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</si>
  <si>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</si>
  <si>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</si>
  <si>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</si>
  <si>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</si>
  <si>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</si>
  <si>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</si>
  <si>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</si>
  <si>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</si>
  <si>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</si>
  <si>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</si>
  <si>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</si>
  <si>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</si>
  <si>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</si>
  <si>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</si>
  <si>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</si>
  <si>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</si>
  <si>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</si>
  <si>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</si>
  <si>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</si>
  <si>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</si>
  <si>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</si>
  <si>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</si>
  <si>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</si>
  <si>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</si>
  <si>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</si>
  <si>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</si>
  <si>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</si>
  <si>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</si>
  <si>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</si>
  <si>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</si>
  <si>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</si>
  <si>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</si>
  <si>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</si>
  <si>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</si>
  <si>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</si>
  <si>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</si>
  <si>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</si>
  <si>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</si>
  <si>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</si>
  <si>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</si>
  <si>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</si>
  <si>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</si>
  <si>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</si>
  <si>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</si>
  <si>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</si>
  <si>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</si>
  <si>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</si>
  <si>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</si>
  <si>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</si>
  <si>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</si>
  <si>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</si>
  <si>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</si>
  <si>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</si>
  <si>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</si>
  <si>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</si>
  <si>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</si>
  <si>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</si>
  <si>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</si>
  <si>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</si>
  <si>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</si>
  <si>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</si>
  <si>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</si>
  <si>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</si>
  <si>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</si>
  <si>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</si>
  <si>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</si>
  <si>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</si>
  <si>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</si>
  <si>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</si>
  <si>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</si>
  <si>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</si>
  <si>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</si>
  <si>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</si>
  <si>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</si>
  <si>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</si>
  <si>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</si>
  <si>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</si>
  <si>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</si>
  <si>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</si>
  <si>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</si>
  <si>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</si>
  <si>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</si>
  <si>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</si>
  <si>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</si>
  <si>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</si>
  <si>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</si>
  <si>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</si>
  <si>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</si>
  <si>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</si>
  <si>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</si>
  <si>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</si>
  <si>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</si>
  <si>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</si>
  <si>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</si>
  <si>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</si>
  <si>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</si>
  <si>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</si>
  <si>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</si>
  <si>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</si>
  <si>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</si>
  <si>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</si>
  <si>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</si>
  <si>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</si>
  <si>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</si>
  <si>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</si>
  <si>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</si>
  <si>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</si>
  <si>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</si>
  <si>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</si>
  <si>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</si>
  <si>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</si>
  <si>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</si>
  <si>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</si>
  <si>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</si>
  <si>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</si>
  <si>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</si>
  <si>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</si>
  <si>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</si>
  <si>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</si>
  <si>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</si>
  <si>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</si>
  <si>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</si>
  <si>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</si>
  <si>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</si>
  <si>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</si>
  <si>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</si>
  <si>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</si>
  <si>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</si>
  <si>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</si>
  <si>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</si>
  <si>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</si>
  <si>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</si>
  <si>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</si>
  <si>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</si>
  <si>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</si>
  <si>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</si>
  <si>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</si>
  <si>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</si>
  <si>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</si>
  <si>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</si>
  <si>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</si>
  <si>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</si>
  <si>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</si>
  <si>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</si>
  <si>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</si>
  <si>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</si>
  <si>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</si>
  <si>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</si>
  <si>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</si>
  <si>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</si>
  <si>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</si>
  <si>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</si>
  <si>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</si>
  <si>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</si>
  <si>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</si>
  <si>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</si>
  <si>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</si>
  <si>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</si>
  <si>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</si>
  <si>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</si>
  <si>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</si>
  <si>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</si>
  <si>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</si>
  <si>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</si>
  <si>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</si>
  <si>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</si>
  <si>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</si>
  <si>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</si>
  <si>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</si>
  <si>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</si>
  <si>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</si>
  <si>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</si>
  <si>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</si>
  <si>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</si>
  <si>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</si>
  <si>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</si>
  <si>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</si>
  <si>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</si>
  <si>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</si>
  <si>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</si>
  <si>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</si>
  <si>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</si>
  <si>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</si>
  <si>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</si>
  <si>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</si>
  <si>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</si>
  <si>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</si>
  <si>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</si>
  <si>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</si>
  <si>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</si>
  <si>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</si>
  <si>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</si>
  <si>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</si>
  <si>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</si>
  <si>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</si>
  <si>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</si>
  <si>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</si>
  <si>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</si>
  <si>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</si>
  <si>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</si>
  <si>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</si>
  <si>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</si>
  <si>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</si>
  <si>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</si>
  <si>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</si>
  <si>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</si>
  <si>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</si>
  <si>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</si>
  <si>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</si>
  <si>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</si>
  <si>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</si>
  <si>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</si>
  <si>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</si>
  <si>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</si>
  <si>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</si>
  <si>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</si>
  <si>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</si>
  <si>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</si>
  <si>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</si>
  <si>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</si>
  <si>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</si>
  <si>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</si>
  <si>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</si>
  <si>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</si>
  <si>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</si>
  <si>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</si>
  <si>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</si>
  <si>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</si>
  <si>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</si>
  <si>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</si>
  <si>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</si>
  <si>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</si>
  <si>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</si>
  <si>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</si>
  <si>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</si>
  <si>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</si>
  <si>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</si>
  <si>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</si>
  <si>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</si>
  <si>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</si>
  <si>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</si>
  <si>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</si>
  <si>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</si>
  <si>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</si>
  <si>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</si>
  <si>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</si>
  <si>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</si>
  <si>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</si>
  <si>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</si>
  <si>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</si>
  <si>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</si>
  <si>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</si>
  <si>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</si>
  <si>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</si>
  <si>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</si>
  <si>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</si>
  <si>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</si>
  <si>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</si>
  <si>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</si>
  <si>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</si>
  <si>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</si>
  <si>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</si>
  <si>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</si>
  <si>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</si>
  <si>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</si>
  <si>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</si>
  <si>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</si>
  <si>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</si>
  <si>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</si>
  <si>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</si>
  <si>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</si>
  <si>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</si>
  <si>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</si>
  <si>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</si>
  <si>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</si>
  <si>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</si>
  <si>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</si>
  <si>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</si>
  <si>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</si>
  <si>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</si>
  <si>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</si>
  <si>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</si>
  <si>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</si>
  <si>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</si>
  <si>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</si>
  <si>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</si>
  <si>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</si>
  <si>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</si>
  <si>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</si>
  <si>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</si>
  <si>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</si>
  <si>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</si>
  <si>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</si>
  <si>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</si>
  <si>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</si>
  <si>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</si>
  <si>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</si>
  <si>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</si>
  <si>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</si>
  <si>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</si>
  <si>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</si>
  <si>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</si>
  <si>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</si>
  <si>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</si>
  <si>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</si>
  <si>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</si>
  <si>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</si>
  <si>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</si>
  <si>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</si>
  <si>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</si>
  <si>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</si>
  <si>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</si>
  <si>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</si>
  <si>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</si>
  <si>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</si>
  <si>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</si>
  <si>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</si>
  <si>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</si>
  <si>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</si>
  <si>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</si>
  <si>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</si>
  <si>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</si>
  <si>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</si>
  <si>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</si>
  <si>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</si>
  <si>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</si>
  <si>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</si>
  <si>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</si>
  <si>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</si>
  <si>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</si>
  <si>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</si>
  <si>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</si>
  <si>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</si>
  <si>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</si>
  <si>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</si>
  <si>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</si>
  <si>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</si>
  <si>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</si>
  <si>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</si>
  <si>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</si>
  <si>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</si>
  <si>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</si>
  <si>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</si>
  <si>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</si>
  <si>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</si>
  <si>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</si>
  <si>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</si>
  <si>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</si>
  <si>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</si>
  <si>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</si>
  <si>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</si>
  <si>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</si>
  <si>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</si>
  <si>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</si>
  <si>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</si>
  <si>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</si>
  <si>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</si>
  <si>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</si>
  <si>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</si>
  <si>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</si>
  <si>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</si>
  <si>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</si>
  <si>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</si>
  <si>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</si>
  <si>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</si>
  <si>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</si>
  <si>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</si>
  <si>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</si>
  <si>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</si>
  <si>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</si>
  <si>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</si>
  <si>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</si>
  <si>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</si>
  <si>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</si>
  <si>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</si>
  <si>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</si>
  <si>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</si>
  <si>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</si>
  <si>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</si>
  <si>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</si>
  <si>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</si>
  <si>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</si>
  <si>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</si>
  <si>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</si>
  <si>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</si>
  <si>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</si>
  <si>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</si>
  <si>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</si>
  <si>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</si>
  <si>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</si>
  <si>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</si>
  <si>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</si>
  <si>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</si>
  <si>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</si>
  <si>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</si>
  <si>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</si>
  <si>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</si>
  <si>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</si>
  <si>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</si>
  <si>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</si>
  <si>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</si>
  <si>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</si>
  <si>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</si>
  <si>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</si>
  <si>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</si>
  <si>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</si>
  <si>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</si>
  <si>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</si>
  <si>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</si>
  <si>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</si>
  <si>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</si>
  <si>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</si>
  <si>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</si>
  <si>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</si>
  <si>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</si>
  <si>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</si>
  <si>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</si>
  <si>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</si>
  <si>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</si>
  <si>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</si>
  <si>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</si>
  <si>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</si>
  <si>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</si>
  <si>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</si>
  <si>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</si>
  <si>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</si>
  <si>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</si>
  <si>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</si>
  <si>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</si>
  <si>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</si>
  <si>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</si>
  <si>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</si>
  <si>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</si>
  <si>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</si>
  <si>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</si>
  <si>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</si>
  <si>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</si>
  <si>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</si>
  <si>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</si>
  <si>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</si>
  <si>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</si>
  <si>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</si>
  <si>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</si>
  <si>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</si>
  <si>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</si>
  <si>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</si>
  <si>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</si>
  <si>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</si>
  <si>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</si>
  <si>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</si>
  <si>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</si>
  <si>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</si>
  <si>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</si>
  <si>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</si>
  <si>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</si>
  <si>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</si>
  <si>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</si>
  <si>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</si>
  <si>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</si>
  <si>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</si>
  <si>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</si>
  <si>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</si>
  <si>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</si>
  <si>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</si>
  <si>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</si>
  <si>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</si>
  <si>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</si>
  <si>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</si>
  <si>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</si>
  <si>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</si>
  <si>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</si>
  <si>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</si>
  <si>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</si>
  <si>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</si>
  <si>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</si>
  <si>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</si>
  <si>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</si>
  <si>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</si>
  <si>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</si>
  <si>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</si>
  <si>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</si>
  <si>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</si>
  <si>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</si>
  <si>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</si>
  <si>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</si>
  <si>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</si>
  <si>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</si>
  <si>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</si>
  <si>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</si>
  <si>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</si>
  <si>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</si>
  <si>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</si>
  <si>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</si>
  <si>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</si>
  <si>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</si>
  <si>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</si>
  <si>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</si>
  <si>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</si>
  <si>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</si>
  <si>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</si>
  <si>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</si>
  <si>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</si>
  <si>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</si>
  <si>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</si>
  <si>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</si>
  <si>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</si>
  <si>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</si>
  <si>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</si>
  <si>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</si>
  <si>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</si>
  <si>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</si>
  <si>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</si>
  <si>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</si>
  <si>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</si>
  <si>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</si>
  <si>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</si>
  <si>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</si>
  <si>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</si>
  <si>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</si>
  <si>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</si>
  <si>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</si>
  <si>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</si>
  <si>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</si>
  <si>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</si>
  <si>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</si>
  <si>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</si>
  <si>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</si>
  <si>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</si>
  <si>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</si>
  <si>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</si>
  <si>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</si>
  <si>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</si>
  <si>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</si>
  <si>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</si>
  <si>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</si>
  <si>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</si>
  <si>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</si>
  <si>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</si>
  <si>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</si>
  <si>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</si>
  <si>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</si>
  <si>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</si>
  <si>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</si>
  <si>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</si>
  <si>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</si>
  <si>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</si>
  <si>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</si>
  <si>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</si>
  <si>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</si>
  <si>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</si>
  <si>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</si>
  <si>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</si>
  <si>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</si>
  <si>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</si>
  <si>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</si>
  <si>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</si>
  <si>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</si>
  <si>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</si>
  <si>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</si>
  <si>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</si>
  <si>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</si>
  <si>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</si>
  <si>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</si>
  <si>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</si>
  <si>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</si>
  <si>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</si>
  <si>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</si>
  <si>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</si>
  <si>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</si>
  <si>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</si>
  <si>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</si>
  <si>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</si>
  <si>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</si>
  <si>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</si>
  <si>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</si>
  <si>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</si>
  <si>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</si>
  <si>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</si>
  <si>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</si>
  <si>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</si>
  <si>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</si>
  <si>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</si>
  <si>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</si>
  <si>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</si>
  <si>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</si>
  <si>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</si>
  <si>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</si>
  <si>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</si>
  <si>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</si>
  <si>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</si>
  <si>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</si>
  <si>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</si>
  <si>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</si>
  <si>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</si>
  <si>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</si>
  <si>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</si>
  <si>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</si>
  <si>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</si>
  <si>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</si>
  <si>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</si>
  <si>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</si>
  <si>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</si>
  <si>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</si>
  <si>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</si>
  <si>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</si>
  <si>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</si>
  <si>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</si>
  <si>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</si>
  <si>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</si>
  <si>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</si>
  <si>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</si>
  <si>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</si>
  <si>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</si>
  <si>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</si>
  <si>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</si>
  <si>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</si>
  <si>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</si>
  <si>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</si>
  <si>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</si>
  <si>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</si>
  <si>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</si>
  <si>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</si>
  <si>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</si>
  <si>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</si>
  <si>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</si>
  <si>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</si>
  <si>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</si>
  <si>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</si>
  <si>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</si>
  <si>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</si>
  <si>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</si>
  <si>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</si>
  <si>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</si>
  <si>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</si>
  <si>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</si>
  <si>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</si>
  <si>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</si>
  <si>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</si>
  <si>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</si>
  <si>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</si>
  <si>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</si>
  <si>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</si>
  <si>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</si>
  <si>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</si>
  <si>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</si>
  <si>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</si>
  <si>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</si>
  <si>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</si>
  <si>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</si>
  <si>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</si>
  <si>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</si>
  <si>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</si>
  <si>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</si>
  <si>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</si>
  <si>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</si>
  <si>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</si>
  <si>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</si>
  <si>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</si>
  <si>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</si>
  <si>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</si>
  <si>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</si>
  <si>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</si>
  <si>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</si>
  <si>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</si>
  <si>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</si>
  <si>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</si>
  <si>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</si>
  <si>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</si>
  <si>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</si>
  <si>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</si>
  <si>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</si>
  <si>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</si>
  <si>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</si>
  <si>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</si>
  <si>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</si>
  <si>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</si>
  <si>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</si>
  <si>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</si>
  <si>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</si>
  <si>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</si>
  <si>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</si>
  <si>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</si>
  <si>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</si>
  <si>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</si>
  <si>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</si>
  <si>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</si>
  <si>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</si>
  <si>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</si>
  <si>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</si>
  <si>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</si>
  <si>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</si>
  <si>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</si>
  <si>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</si>
  <si>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</si>
  <si>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</si>
  <si>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</si>
  <si>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</si>
  <si>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</si>
  <si>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</si>
  <si>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</si>
  <si>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</si>
  <si>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</si>
  <si>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</si>
  <si>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</si>
  <si>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</si>
  <si>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</si>
  <si>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</si>
  <si>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</si>
  <si>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</si>
  <si>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</si>
  <si>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</si>
  <si>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</si>
  <si>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</si>
  <si>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</si>
  <si>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</si>
  <si>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</si>
  <si>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</si>
  <si>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</si>
  <si>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</si>
  <si>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</si>
  <si>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</si>
  <si>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</si>
  <si>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</si>
  <si>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</si>
  <si>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</si>
  <si>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</si>
  <si>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</si>
  <si>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</si>
  <si>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</si>
  <si>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</si>
  <si>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</si>
  <si>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</si>
  <si>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</si>
  <si>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</si>
  <si>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</si>
  <si>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</si>
  <si>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</si>
  <si>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</si>
  <si>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</si>
  <si>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</si>
  <si>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</si>
  <si>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</si>
  <si>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</si>
  <si>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</si>
  <si>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</si>
  <si>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</si>
  <si>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</si>
  <si>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</si>
  <si>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</si>
  <si>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</si>
  <si>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</si>
  <si>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</si>
  <si>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</si>
  <si>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</si>
  <si>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</si>
  <si>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</si>
  <si>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</si>
  <si>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</si>
  <si>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</si>
  <si>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</si>
  <si>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</si>
  <si>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</si>
  <si>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</si>
  <si>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</si>
  <si>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</si>
  <si>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</si>
  <si>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</si>
  <si>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</si>
  <si>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</si>
  <si>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</si>
  <si>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</si>
  <si>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</si>
  <si>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</si>
  <si>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</si>
  <si>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</si>
  <si>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</si>
  <si>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</si>
  <si>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</si>
  <si>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</si>
  <si>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</si>
  <si>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</si>
  <si>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</si>
  <si>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</si>
  <si>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</si>
  <si>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</si>
  <si>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</si>
  <si>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</si>
  <si>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</si>
  <si>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</si>
  <si>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</si>
  <si>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</si>
  <si>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</si>
  <si>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</si>
  <si>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</si>
  <si>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</si>
  <si>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</si>
  <si>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</si>
  <si>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</si>
  <si>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</si>
  <si>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</si>
  <si>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</si>
  <si>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</si>
  <si>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</si>
  <si>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</si>
  <si>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</si>
  <si>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</si>
  <si>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</si>
  <si>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</si>
  <si>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</si>
  <si>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</si>
  <si>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</si>
  <si>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</si>
  <si>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</si>
  <si>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</si>
  <si>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</si>
  <si>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</si>
  <si>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</si>
  <si>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</si>
  <si>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</si>
  <si>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</si>
  <si>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</si>
  <si>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</si>
  <si>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</si>
  <si>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</si>
  <si>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</si>
  <si>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</si>
  <si>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</si>
  <si>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</si>
  <si>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</si>
  <si>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</si>
  <si>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</si>
  <si>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</si>
  <si>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</si>
  <si>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</si>
  <si>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</si>
  <si>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</si>
  <si>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</si>
  <si>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</si>
  <si>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</si>
  <si>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</si>
  <si>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</si>
  <si>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</si>
  <si>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</si>
  <si>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</si>
  <si>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</si>
  <si>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</si>
  <si>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</si>
  <si>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</si>
  <si>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</si>
  <si>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</si>
  <si>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</si>
  <si>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</si>
  <si>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</si>
  <si>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</si>
  <si>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</si>
  <si>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</si>
  <si>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</si>
  <si>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</si>
  <si>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</si>
  <si>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</si>
  <si>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</si>
  <si>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</si>
  <si>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</si>
  <si>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</si>
  <si>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</si>
  <si>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</si>
  <si>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</si>
  <si>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</si>
  <si>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</si>
  <si>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</si>
  <si>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</si>
  <si>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</si>
  <si>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</si>
  <si>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</si>
  <si>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</si>
  <si>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</si>
  <si>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</si>
  <si>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</si>
  <si>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</si>
  <si>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</si>
  <si>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</si>
  <si>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</si>
  <si>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</si>
  <si>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</si>
  <si>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</si>
  <si>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</si>
  <si>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</si>
  <si>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</si>
  <si>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</si>
  <si>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</si>
  <si>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</si>
  <si>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</si>
  <si>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</si>
  <si>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</si>
  <si>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</si>
  <si>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</si>
  <si>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</si>
  <si>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</si>
  <si>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</si>
  <si>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</si>
  <si>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</si>
  <si>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</si>
  <si>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</si>
  <si>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</si>
  <si>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</si>
  <si>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</si>
  <si>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</si>
  <si>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</si>
  <si>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</si>
  <si>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</si>
  <si>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</si>
  <si>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</si>
  <si>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</si>
  <si>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</si>
  <si>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</si>
  <si>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</si>
  <si>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</si>
  <si>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</si>
  <si>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</si>
  <si>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</si>
  <si>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</si>
  <si>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</si>
  <si>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</si>
  <si>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</si>
  <si>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</si>
  <si>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</si>
  <si>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</si>
  <si>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</si>
  <si>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</si>
  <si>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</si>
  <si>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</si>
  <si>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</si>
  <si>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</si>
  <si>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</si>
  <si>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</si>
  <si>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</si>
  <si>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</si>
  <si>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</si>
  <si>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</si>
  <si>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</si>
  <si>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</si>
  <si>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</si>
  <si>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</si>
  <si>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</si>
  <si>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</si>
  <si>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</si>
  <si>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</si>
  <si>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</si>
  <si>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</si>
  <si>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</si>
  <si>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</si>
  <si>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</si>
  <si>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</si>
  <si>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</si>
  <si>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</si>
  <si>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</si>
  <si>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</si>
  <si>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</si>
  <si>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</si>
  <si>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</si>
  <si>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</si>
  <si>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</si>
  <si>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</si>
  <si>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</si>
  <si>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</si>
  <si>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</si>
  <si>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</si>
  <si>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</si>
  <si>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</si>
  <si>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</si>
  <si>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</si>
  <si>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</si>
  <si>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</si>
  <si>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</si>
  <si>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</si>
  <si>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</si>
  <si>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</si>
  <si>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</si>
  <si>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</si>
  <si>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</si>
  <si>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</si>
  <si>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</si>
  <si>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</si>
  <si>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</si>
  <si>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</si>
  <si>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</si>
  <si>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</si>
  <si>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</si>
  <si>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</si>
  <si>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</si>
  <si>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</si>
  <si>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</si>
  <si>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</si>
  <si>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</si>
  <si>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</si>
  <si>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</si>
  <si>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</si>
  <si>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</si>
  <si>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</si>
  <si>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</si>
  <si>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</si>
  <si>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</si>
  <si>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</si>
  <si>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</si>
  <si>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</si>
  <si>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</si>
  <si>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</si>
  <si>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</si>
  <si>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</si>
  <si>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</si>
  <si>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</si>
  <si>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</si>
  <si>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</si>
  <si>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</si>
  <si>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</si>
  <si>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</si>
  <si>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</si>
  <si>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</si>
  <si>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</si>
  <si>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</si>
  <si>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</si>
  <si>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</si>
  <si>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</si>
  <si>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</si>
  <si>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</si>
  <si>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</si>
  <si>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</si>
  <si>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</si>
  <si>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</si>
  <si>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</si>
  <si>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</si>
  <si>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</si>
  <si>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</si>
  <si>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</si>
  <si>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</si>
  <si>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</si>
  <si>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</si>
  <si>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</si>
  <si>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</si>
  <si>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</si>
  <si>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</si>
  <si>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</si>
  <si>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</si>
  <si>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</si>
  <si>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</si>
  <si>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</si>
  <si>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</si>
  <si>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</si>
  <si>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</si>
  <si>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</si>
  <si>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</si>
  <si>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</si>
  <si>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</si>
  <si>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</si>
  <si>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</si>
  <si>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</si>
  <si>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</si>
  <si>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</si>
  <si>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</si>
  <si>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</si>
  <si>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</si>
  <si>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</si>
  <si>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</si>
  <si>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</si>
  <si>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</si>
  <si>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</si>
  <si>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</si>
  <si>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</si>
  <si>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</si>
  <si>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</si>
  <si>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</si>
  <si>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</si>
  <si>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</si>
  <si>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</si>
  <si>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</si>
  <si>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</si>
  <si>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</si>
  <si>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</si>
  <si>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</si>
  <si>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</si>
  <si>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</si>
  <si>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</si>
  <si>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</si>
  <si>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</si>
  <si>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</si>
  <si>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</si>
  <si>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</si>
  <si>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</si>
  <si>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</si>
  <si>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</si>
  <si>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</si>
  <si>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</si>
  <si>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</si>
  <si>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</si>
  <si>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</si>
  <si>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</si>
  <si>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</si>
  <si>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</si>
  <si>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</si>
  <si>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</si>
  <si>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</si>
  <si>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</si>
  <si>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</si>
  <si>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</si>
  <si>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</si>
  <si>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</si>
  <si>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</si>
  <si>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</si>
  <si>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</si>
  <si>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</si>
  <si>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</si>
  <si>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</si>
  <si>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</si>
  <si>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</si>
  <si>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</si>
  <si>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</si>
  <si>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</si>
  <si>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</si>
  <si>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</si>
  <si>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</si>
  <si>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</si>
  <si>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</si>
  <si>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</si>
  <si>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</si>
  <si>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</si>
  <si>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</si>
  <si>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</si>
  <si>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</si>
  <si>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</si>
  <si>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</si>
  <si>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</si>
  <si>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</si>
  <si>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</si>
  <si>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</si>
  <si>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</si>
  <si>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</si>
  <si>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</si>
  <si>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</si>
  <si>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</si>
  <si>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</si>
  <si>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</si>
  <si>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</si>
  <si>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</si>
  <si>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</si>
  <si>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</si>
  <si>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</si>
  <si>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</si>
  <si>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</si>
  <si>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</si>
  <si>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</si>
  <si>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</si>
  <si>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</si>
  <si>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</si>
  <si>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</si>
  <si>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</si>
  <si>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</si>
  <si>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</si>
  <si>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</si>
  <si>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</si>
  <si>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</si>
  <si>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</si>
  <si>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</si>
  <si>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</si>
  <si>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</si>
  <si>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</si>
  <si>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</si>
  <si>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</si>
  <si>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</si>
  <si>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</si>
  <si>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</si>
  <si>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</si>
  <si>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</si>
  <si>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</si>
  <si>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</si>
  <si>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</si>
  <si>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</si>
  <si>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</si>
  <si>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</si>
  <si>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</si>
  <si>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</si>
  <si>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</si>
  <si>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</si>
  <si>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</si>
  <si>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</si>
  <si>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</si>
  <si>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</si>
  <si>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</si>
  <si>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</si>
  <si>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</si>
  <si>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</si>
  <si>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</si>
  <si>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</si>
  <si>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</si>
  <si>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</si>
  <si>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</si>
  <si>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</si>
  <si>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</si>
  <si>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</si>
  <si>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</si>
  <si>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</si>
  <si>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</si>
  <si>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</si>
  <si>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</si>
  <si>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</si>
  <si>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</si>
  <si>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</si>
  <si>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</si>
  <si>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</si>
  <si>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</si>
  <si>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</si>
  <si>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</si>
  <si>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</si>
  <si>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</si>
  <si>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</si>
  <si>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</si>
  <si>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</si>
  <si>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</si>
  <si>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</si>
  <si>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</si>
  <si>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</si>
  <si>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</si>
  <si>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</si>
  <si>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</si>
  <si>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</si>
  <si>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</si>
  <si>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</si>
  <si>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</si>
  <si>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</si>
  <si>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</si>
  <si>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</si>
  <si>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</si>
  <si>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</si>
  <si>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</si>
  <si>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</si>
  <si>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</si>
  <si>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</si>
  <si>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</si>
  <si>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</si>
  <si>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</si>
  <si>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</si>
  <si>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</si>
  <si>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</si>
  <si>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</si>
  <si>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</si>
  <si>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</si>
  <si>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</si>
  <si>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</si>
  <si>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</si>
  <si>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</si>
  <si>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</si>
  <si>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</si>
  <si>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</si>
  <si>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</si>
  <si>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</si>
  <si>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</si>
  <si>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</si>
  <si>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</si>
  <si>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</si>
  <si>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</si>
  <si>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</si>
  <si>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</si>
  <si>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</si>
  <si>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</si>
  <si>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</si>
  <si>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</si>
  <si>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</si>
  <si>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</si>
  <si>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</si>
  <si>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</si>
  <si>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</si>
  <si>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</si>
  <si>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</si>
  <si>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</si>
  <si>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</si>
  <si>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</si>
  <si>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</si>
  <si>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</si>
  <si>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</si>
  <si>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</si>
  <si>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</si>
  <si>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</si>
  <si>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</si>
  <si>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</si>
  <si>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</si>
  <si>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</si>
  <si>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</si>
  <si>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</si>
  <si>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</si>
  <si>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</si>
  <si>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</si>
  <si>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</si>
  <si>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</si>
  <si>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</si>
  <si>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</si>
  <si>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</si>
  <si>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</si>
  <si>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</si>
  <si>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</si>
  <si>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</si>
  <si>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</si>
  <si>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</si>
  <si>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</si>
  <si>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</si>
  <si>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</si>
  <si>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</si>
  <si>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</si>
  <si>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</si>
  <si>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</si>
  <si>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</si>
  <si>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</si>
  <si>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</si>
  <si>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</si>
  <si>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</si>
  <si>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</si>
  <si>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</si>
  <si>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</si>
  <si>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</si>
  <si>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</si>
  <si>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</si>
  <si>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</si>
  <si>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</si>
  <si>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</si>
  <si>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</si>
  <si>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</si>
  <si>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</si>
  <si>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</si>
  <si>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</si>
  <si>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</si>
  <si>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</si>
  <si>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</si>
  <si>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</si>
  <si>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</si>
  <si>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</si>
  <si>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</si>
  <si>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</si>
  <si>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</si>
  <si>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</si>
  <si>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</si>
  <si>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</si>
  <si>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</si>
  <si>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</si>
  <si>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</si>
  <si>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</si>
  <si>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</si>
  <si>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</si>
  <si>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</si>
  <si>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</si>
  <si>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</si>
  <si>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</si>
  <si>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</si>
  <si>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</si>
  <si>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</si>
  <si>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</si>
  <si>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</si>
  <si>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</si>
  <si>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</si>
  <si>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</si>
  <si>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</si>
  <si>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</si>
  <si>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</si>
  <si>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</si>
  <si>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</si>
  <si>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</si>
  <si>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</si>
  <si>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</si>
  <si>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</si>
  <si>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</si>
  <si>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</si>
  <si>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</si>
  <si>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</si>
  <si>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</si>
  <si>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</si>
  <si>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</si>
  <si>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</si>
  <si>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</si>
  <si>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</si>
  <si>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</si>
  <si>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</si>
  <si>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</si>
  <si>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</si>
  <si>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</si>
  <si>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</si>
  <si>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</si>
  <si>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</si>
  <si>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</si>
  <si>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</si>
  <si>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</si>
  <si>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</si>
  <si>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</si>
  <si>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</si>
  <si>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</si>
  <si>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</si>
  <si>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</si>
  <si>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</si>
  <si>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</si>
  <si>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</si>
  <si>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</si>
  <si>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</si>
  <si>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</si>
  <si>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</si>
  <si>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</si>
  <si>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</si>
  <si>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</si>
  <si>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</si>
  <si>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</si>
  <si>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</si>
  <si>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</si>
  <si>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</si>
  <si>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</si>
  <si>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</si>
  <si>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</si>
  <si>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</si>
  <si>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</si>
  <si>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</si>
  <si>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</si>
  <si>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</si>
  <si>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</si>
  <si>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</si>
  <si>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</si>
  <si>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</si>
  <si>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</si>
  <si>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</si>
  <si>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</si>
  <si>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</si>
  <si>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</si>
  <si>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</si>
  <si>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</si>
  <si>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</si>
  <si>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</si>
  <si>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</si>
  <si>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</si>
  <si>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</si>
  <si>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</si>
  <si>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</si>
  <si>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</si>
  <si>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</si>
  <si>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</si>
  <si>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</si>
  <si>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</si>
  <si>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</si>
  <si>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</si>
  <si>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</si>
  <si>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</si>
  <si>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</si>
  <si>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</si>
  <si>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</si>
  <si>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</si>
  <si>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</si>
  <si>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</si>
  <si>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</si>
  <si>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</si>
  <si>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</si>
  <si>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</si>
  <si>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</si>
  <si>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</si>
  <si>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</si>
  <si>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</si>
  <si>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</si>
  <si>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</si>
  <si>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</si>
  <si>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</si>
  <si>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</si>
  <si>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</si>
  <si>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</si>
  <si>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</si>
  <si>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</si>
  <si>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</si>
  <si>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</si>
  <si>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</si>
  <si>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</si>
  <si>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</si>
  <si>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</si>
  <si>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</si>
  <si>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</si>
  <si>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</si>
  <si>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</si>
  <si>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</si>
  <si>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</si>
  <si>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</si>
  <si>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</si>
  <si>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</si>
  <si>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</si>
  <si>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</si>
  <si>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</si>
  <si>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</si>
  <si>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</si>
  <si>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</si>
  <si>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</si>
  <si>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</si>
  <si>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</si>
  <si>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</si>
  <si>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</si>
  <si>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</si>
  <si>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</si>
  <si>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</si>
  <si>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</si>
  <si>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</si>
  <si>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</si>
  <si>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</si>
  <si>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</si>
  <si>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</si>
  <si>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</si>
  <si>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</si>
  <si>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</si>
  <si>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</si>
  <si>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</si>
  <si>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</si>
  <si>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</si>
  <si>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</si>
  <si>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</si>
  <si>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</si>
  <si>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</si>
  <si>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</si>
  <si>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</si>
  <si>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</si>
  <si>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</si>
  <si>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</si>
  <si>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</si>
  <si>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</si>
  <si>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</si>
  <si>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</si>
  <si>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</si>
  <si>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</si>
  <si>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</si>
  <si>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</si>
  <si>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</si>
  <si>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</si>
  <si>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</si>
  <si>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</si>
  <si>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</si>
  <si>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</si>
  <si>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</si>
  <si>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</si>
  <si>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</si>
  <si>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</si>
  <si>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</si>
  <si>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</si>
  <si>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</si>
  <si>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</si>
  <si>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</si>
  <si>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</si>
  <si>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</si>
  <si>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</si>
  <si>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</si>
  <si>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</si>
  <si>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</si>
  <si>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</si>
  <si>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</si>
  <si>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</si>
  <si>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</si>
  <si>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</si>
  <si>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</si>
  <si>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</si>
  <si>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</si>
  <si>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</si>
  <si>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</si>
  <si>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</si>
  <si>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</si>
  <si>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</si>
  <si>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</si>
  <si>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</si>
  <si>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</si>
  <si>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</si>
  <si>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</si>
  <si>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</si>
  <si>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</si>
  <si>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</si>
  <si>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</si>
  <si>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</si>
  <si>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</si>
  <si>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</si>
  <si>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</si>
  <si>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</si>
  <si>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</si>
  <si>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</si>
  <si>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</si>
  <si>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</si>
  <si>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</si>
  <si>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</si>
  <si>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</si>
  <si>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</si>
  <si>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</si>
  <si>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</si>
  <si>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</si>
  <si>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</si>
  <si>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</si>
  <si>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</si>
  <si>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</si>
  <si>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</si>
  <si>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</si>
  <si>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</si>
  <si>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</si>
  <si>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</si>
  <si>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</si>
  <si>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</si>
  <si>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</si>
  <si>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</si>
  <si>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</si>
  <si>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</si>
  <si>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</si>
  <si>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</si>
  <si>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</si>
  <si>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</si>
  <si>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</si>
  <si>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</si>
  <si>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</si>
  <si>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</si>
  <si>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</si>
  <si>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</si>
  <si>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</si>
  <si>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</si>
  <si>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</si>
  <si>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</si>
  <si>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</si>
  <si>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</si>
  <si>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</si>
  <si>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</si>
  <si>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</si>
  <si>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</si>
  <si>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</si>
  <si>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</si>
  <si>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</si>
  <si>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</si>
  <si>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</si>
  <si>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</si>
  <si>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</si>
  <si>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</si>
  <si>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</si>
  <si>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</si>
  <si>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</si>
  <si>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</si>
  <si>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</si>
  <si>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</si>
  <si>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</si>
  <si>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</si>
  <si>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</si>
  <si>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</si>
  <si>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</si>
  <si>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</si>
  <si>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</si>
  <si>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</si>
  <si>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</si>
  <si>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</si>
  <si>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</si>
  <si>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</si>
  <si>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</si>
  <si>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</si>
  <si>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</si>
  <si>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</si>
  <si>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</si>
  <si>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</si>
  <si>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</si>
  <si>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</si>
  <si>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</si>
  <si>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</si>
  <si>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</si>
  <si>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</si>
  <si>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</si>
  <si>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</si>
  <si>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</si>
  <si>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</si>
  <si>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</si>
  <si>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</si>
  <si>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</si>
  <si>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</si>
  <si>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</si>
  <si>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</si>
  <si>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</si>
  <si>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</si>
  <si>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</si>
  <si>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</si>
  <si>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</si>
  <si>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</si>
  <si>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</si>
  <si>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</si>
  <si>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</si>
  <si>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</si>
  <si>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</si>
  <si>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</si>
  <si>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</si>
  <si>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</si>
  <si>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</si>
  <si>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</si>
  <si>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</si>
  <si>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</si>
  <si>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</si>
  <si>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</si>
  <si>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</si>
  <si>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</si>
  <si>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</si>
  <si>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</si>
  <si>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</si>
  <si>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</si>
  <si>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</si>
  <si>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</si>
  <si>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</si>
  <si>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</si>
  <si>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</si>
  <si>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</si>
  <si>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</si>
  <si>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</si>
  <si>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</si>
  <si>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</si>
  <si>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</si>
  <si>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</si>
  <si>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</si>
  <si>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</si>
  <si>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</si>
  <si>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</si>
  <si>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</si>
  <si>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</si>
  <si>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</si>
  <si>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</si>
  <si>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</si>
  <si>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</si>
  <si>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</si>
  <si>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</si>
  <si>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</si>
  <si>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</si>
  <si>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</si>
  <si>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</si>
  <si>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</si>
  <si>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</si>
  <si>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</si>
  <si>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</si>
  <si>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</si>
  <si>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</si>
  <si>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</si>
  <si>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</si>
  <si>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</si>
  <si>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</si>
  <si>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</si>
  <si>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</si>
  <si>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</si>
  <si>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</si>
  <si>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</si>
  <si>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</si>
  <si>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</si>
  <si>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</si>
  <si>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</si>
  <si>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</si>
  <si>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</si>
  <si>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</si>
  <si>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</si>
  <si>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</si>
  <si>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</si>
  <si>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</si>
  <si>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</si>
  <si>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</si>
  <si>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</si>
  <si>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</si>
  <si>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</si>
  <si>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</si>
  <si>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</si>
  <si>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</si>
  <si>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</si>
  <si>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</si>
  <si>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</si>
  <si>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</si>
  <si>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</si>
  <si>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</si>
  <si>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</si>
  <si>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</si>
  <si>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</si>
  <si>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</si>
  <si>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</si>
  <si>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</si>
  <si>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</si>
  <si>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</si>
  <si>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</si>
  <si>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</si>
  <si>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</si>
  <si>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</si>
  <si>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</si>
  <si>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</si>
  <si>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</si>
  <si>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</si>
  <si>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</si>
  <si>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</si>
  <si>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</si>
  <si>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</si>
  <si>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</si>
  <si>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</si>
  <si>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</si>
  <si>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</si>
  <si>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</si>
  <si>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</si>
  <si>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</si>
  <si>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</si>
  <si>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</si>
  <si>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</si>
  <si>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</si>
  <si>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</si>
  <si>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</si>
  <si>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</si>
  <si>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</si>
  <si>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</si>
  <si>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</si>
  <si>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</si>
  <si>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</si>
  <si>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</si>
  <si>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</si>
  <si>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</si>
  <si>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</si>
  <si>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</si>
  <si>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</si>
  <si>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</si>
  <si>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</si>
  <si>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</si>
  <si>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</si>
  <si>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</si>
  <si>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</si>
  <si>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</si>
  <si>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</si>
  <si>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</si>
  <si>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</si>
  <si>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</si>
  <si>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</si>
  <si>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</si>
  <si>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</si>
  <si>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</si>
  <si>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</si>
  <si>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</si>
  <si>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</si>
  <si>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</si>
  <si>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</si>
  <si>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</si>
  <si>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</si>
  <si>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</si>
  <si>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</si>
  <si>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</si>
  <si>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</si>
  <si>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</si>
  <si>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</si>
  <si>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</si>
  <si>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</si>
  <si>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</si>
  <si>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</si>
  <si>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</si>
  <si>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</si>
  <si>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</si>
  <si>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</si>
  <si>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</si>
  <si>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</si>
  <si>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</si>
  <si>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</si>
  <si>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</si>
  <si>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</si>
  <si>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</si>
  <si>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</si>
  <si>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</si>
  <si>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</si>
  <si>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</si>
  <si>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</si>
  <si>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</si>
  <si>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</si>
  <si>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</si>
  <si>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</si>
  <si>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</si>
  <si>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</si>
  <si>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</si>
  <si>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</si>
  <si>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</si>
  <si>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</si>
  <si>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</si>
  <si>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</si>
  <si>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</si>
  <si>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</si>
  <si>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</si>
  <si>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</si>
  <si>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</si>
  <si>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</si>
  <si>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</si>
  <si>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</si>
  <si>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</si>
  <si>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</si>
  <si>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</si>
  <si>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</si>
  <si>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</si>
  <si>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</si>
  <si>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</si>
  <si>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</si>
  <si>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</si>
  <si>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</si>
  <si>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</si>
  <si>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</si>
  <si>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</si>
  <si>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</si>
  <si>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</si>
  <si>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</si>
  <si>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</si>
  <si>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</si>
  <si>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</si>
  <si>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</si>
  <si>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</si>
  <si>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</si>
  <si>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</si>
  <si>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</si>
  <si>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</si>
  <si>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</si>
  <si>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</si>
  <si>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</si>
  <si>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</si>
  <si>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</si>
  <si>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</si>
  <si>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</si>
  <si>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</si>
  <si>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</si>
  <si>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</si>
  <si>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</si>
  <si>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</si>
  <si>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</si>
  <si>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</si>
  <si>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</si>
  <si>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</si>
  <si>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</si>
  <si>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</si>
  <si>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</si>
  <si>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</si>
  <si>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</si>
  <si>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</si>
  <si>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</si>
  <si>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</si>
  <si>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</si>
  <si>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</si>
  <si>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</si>
  <si>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</si>
  <si>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</si>
  <si>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</si>
  <si>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</si>
  <si>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</si>
  <si>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</si>
  <si>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</si>
  <si>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</si>
  <si>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</si>
  <si>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</si>
  <si>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</si>
  <si>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</si>
  <si>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</si>
  <si>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</si>
  <si>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</si>
  <si>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</si>
  <si>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</si>
  <si>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</si>
  <si>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</si>
  <si>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</si>
  <si>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</si>
  <si>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</si>
  <si>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</si>
  <si>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</si>
  <si>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</si>
  <si>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</si>
  <si>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</si>
  <si>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</si>
  <si>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</si>
  <si>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</si>
  <si>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</si>
  <si>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</si>
  <si>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</si>
  <si>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</si>
  <si>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</si>
  <si>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</si>
  <si>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</si>
  <si>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</si>
  <si>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</si>
  <si>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</si>
  <si>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</si>
  <si>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</si>
  <si>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</si>
  <si>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</si>
  <si>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</si>
  <si>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</si>
  <si>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</si>
  <si>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</si>
  <si>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</si>
  <si>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</si>
  <si>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</si>
  <si>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</si>
  <si>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</si>
  <si>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</si>
  <si>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</si>
  <si>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</si>
  <si>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</si>
  <si>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</si>
  <si>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</si>
  <si>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</si>
  <si>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</si>
  <si>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</si>
  <si>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</si>
  <si>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</si>
  <si>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</si>
  <si>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</si>
  <si>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</si>
  <si>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</si>
  <si>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</si>
  <si>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</si>
  <si>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</si>
  <si>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</si>
  <si>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</si>
  <si>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</si>
  <si>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</si>
  <si>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</si>
  <si>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</si>
  <si>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</si>
  <si>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</si>
  <si>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</si>
  <si>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</si>
  <si>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</si>
  <si>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</si>
  <si>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</si>
  <si>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</si>
  <si>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</si>
  <si>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</si>
  <si>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</si>
  <si>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</si>
  <si>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</si>
  <si>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</si>
  <si>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</si>
  <si>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</si>
  <si>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</si>
  <si>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</si>
  <si>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</si>
  <si>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</si>
  <si>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</si>
  <si>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</si>
  <si>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</si>
  <si>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</si>
  <si>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</si>
  <si>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</si>
  <si>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</si>
  <si>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</si>
  <si>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</si>
  <si>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</si>
  <si>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</si>
  <si>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</si>
  <si>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</si>
  <si>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</si>
  <si>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</si>
  <si>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</si>
  <si>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</si>
  <si>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</si>
  <si>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</si>
  <si>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</si>
  <si>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</si>
  <si>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</si>
  <si>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</si>
  <si>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</si>
  <si>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</si>
  <si>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</si>
  <si>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</si>
  <si>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</si>
  <si>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</si>
  <si>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</si>
  <si>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</si>
  <si>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</si>
  <si>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</si>
  <si>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</si>
  <si>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</si>
  <si>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</si>
  <si>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</si>
  <si>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</si>
  <si>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</si>
  <si>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</si>
  <si>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</si>
  <si>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</si>
  <si>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</si>
  <si>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</si>
  <si>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</si>
  <si>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</si>
  <si>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</si>
  <si>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</si>
  <si>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</si>
  <si>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</si>
  <si>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</si>
  <si>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</si>
  <si>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</si>
  <si>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</si>
  <si>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</si>
  <si>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</si>
  <si>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</si>
  <si>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</si>
  <si>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</si>
  <si>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</si>
  <si>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</si>
  <si>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</si>
  <si>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</si>
  <si>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</si>
  <si>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</si>
  <si>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</si>
  <si>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</si>
  <si>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</si>
  <si>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</si>
  <si>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</si>
  <si>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</si>
  <si>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</si>
  <si>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</si>
  <si>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</si>
  <si>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</si>
  <si>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</si>
  <si>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</si>
  <si>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</si>
  <si>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</si>
  <si>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</si>
  <si>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</si>
  <si>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</si>
  <si>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</si>
  <si>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</si>
  <si>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</si>
  <si>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</si>
  <si>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</si>
  <si>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</si>
  <si>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</si>
  <si>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</si>
  <si>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</si>
  <si>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</si>
  <si>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</si>
  <si>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</si>
  <si>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</si>
  <si>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</si>
  <si>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</si>
  <si>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</si>
  <si>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</si>
  <si>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</si>
  <si>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</si>
  <si>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</si>
  <si>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</si>
  <si>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</si>
  <si>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</si>
  <si>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</si>
  <si>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</si>
  <si>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</si>
  <si>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</si>
  <si>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</si>
  <si>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</si>
  <si>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</si>
  <si>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</si>
  <si>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</si>
  <si>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</si>
  <si>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</si>
  <si>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</si>
  <si>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</si>
  <si>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</si>
  <si>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</si>
  <si>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</si>
  <si>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</si>
  <si>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</si>
  <si>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</si>
  <si>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</si>
  <si>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</si>
  <si>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</si>
  <si>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</si>
  <si>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</si>
  <si>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</si>
  <si>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</si>
  <si>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</si>
  <si>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</si>
  <si>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</si>
  <si>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</si>
  <si>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</si>
  <si>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</si>
  <si>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</si>
  <si>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</si>
  <si>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</si>
  <si>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</si>
  <si>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</si>
  <si>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</si>
  <si>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</si>
  <si>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</si>
  <si>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</si>
  <si>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</si>
  <si>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</si>
  <si>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</si>
  <si>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</si>
  <si>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</si>
  <si>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</si>
  <si>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</si>
  <si>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</si>
  <si>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</si>
  <si>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</si>
  <si>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</si>
  <si>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</si>
  <si>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</si>
  <si>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</si>
  <si>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</si>
  <si>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</si>
  <si>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</si>
  <si>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</si>
  <si>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</si>
  <si>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</si>
  <si>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</si>
  <si>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</si>
  <si>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</si>
  <si>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</si>
  <si>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</si>
  <si>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</si>
  <si>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</si>
  <si>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</si>
  <si>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</si>
  <si>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</si>
  <si>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</si>
  <si>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</si>
  <si>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</si>
  <si>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</si>
  <si>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</si>
  <si>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</si>
  <si>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</si>
  <si>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</si>
  <si>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</si>
  <si>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</si>
  <si>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</si>
  <si>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</si>
  <si>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</si>
  <si>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</si>
  <si>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</si>
  <si>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</si>
  <si>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</si>
  <si>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</si>
  <si>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</si>
  <si>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</si>
  <si>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</si>
  <si>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</si>
  <si>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</si>
  <si>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</si>
  <si>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</si>
  <si>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</si>
  <si>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</si>
  <si>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</si>
  <si>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</si>
  <si>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</si>
  <si>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</si>
  <si>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</si>
  <si>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</si>
  <si>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</si>
  <si>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</si>
  <si>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</si>
  <si>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</si>
  <si>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</si>
  <si>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</si>
  <si>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</si>
  <si>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</si>
  <si>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</si>
  <si>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</si>
  <si>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</si>
  <si>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</si>
  <si>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</si>
  <si>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</si>
  <si>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</si>
  <si>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</si>
  <si>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</si>
  <si>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</si>
  <si>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</si>
  <si>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</si>
  <si>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</si>
  <si>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</si>
  <si>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</si>
  <si>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</si>
  <si>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</si>
  <si>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</si>
  <si>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</si>
  <si>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</si>
  <si>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</si>
  <si>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</si>
  <si>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</si>
  <si>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</si>
  <si>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</si>
  <si>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</si>
  <si>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</si>
  <si>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</si>
  <si>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</si>
  <si>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</si>
  <si>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</si>
  <si>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</si>
  <si>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</si>
  <si>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</si>
  <si>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</si>
  <si>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</si>
  <si>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</si>
  <si>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</si>
  <si>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</si>
  <si>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</si>
  <si>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</si>
  <si>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</si>
  <si>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</si>
  <si>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</si>
  <si>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</si>
  <si>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</si>
  <si>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</si>
  <si>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</si>
  <si>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</si>
  <si>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</si>
  <si>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</si>
  <si>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</si>
  <si>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</si>
  <si>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</si>
  <si>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</si>
  <si>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</si>
  <si>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</si>
  <si>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</si>
  <si>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</si>
  <si>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</si>
  <si>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</si>
  <si>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</si>
  <si>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</si>
  <si>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</si>
  <si>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</si>
  <si>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</si>
  <si>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</si>
  <si>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</si>
  <si>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</si>
  <si>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</si>
  <si>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</si>
  <si>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</si>
  <si>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</si>
  <si>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</si>
  <si>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</si>
  <si>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</si>
  <si>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</si>
  <si>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</si>
  <si>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</si>
  <si>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</si>
  <si>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</si>
  <si>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</si>
  <si>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</si>
  <si>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</si>
  <si>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</si>
  <si>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</si>
  <si>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</si>
  <si>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</si>
  <si>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</si>
  <si>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</si>
  <si>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</si>
  <si>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</si>
  <si>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</si>
  <si>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</si>
  <si>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</si>
  <si>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</si>
  <si>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</si>
  <si>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</si>
  <si>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</si>
  <si>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</si>
  <si>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</si>
  <si>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</si>
  <si>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</si>
  <si>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</si>
  <si>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</si>
  <si>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</si>
  <si>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</si>
  <si>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</si>
  <si>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</si>
  <si>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</si>
  <si>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</si>
  <si>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</si>
  <si>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</si>
  <si>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</si>
  <si>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</si>
  <si>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</si>
  <si>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</si>
  <si>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</si>
  <si>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</si>
  <si>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</si>
  <si>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</si>
  <si>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</si>
  <si>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</si>
  <si>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</si>
  <si>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</si>
  <si>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</si>
  <si>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</si>
  <si>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</si>
  <si>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</si>
  <si>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</si>
  <si>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</si>
  <si>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</si>
  <si>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</si>
  <si>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</si>
  <si>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</si>
  <si>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</si>
  <si>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</si>
  <si>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</si>
  <si>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</si>
  <si>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</si>
  <si>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</si>
  <si>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</si>
  <si>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</si>
  <si>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</si>
  <si>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</si>
  <si>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</si>
  <si>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</si>
  <si>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</si>
  <si>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</si>
  <si>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</si>
  <si>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</si>
  <si>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</si>
  <si>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</si>
  <si>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</si>
  <si>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</si>
  <si>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</si>
  <si>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</si>
  <si>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</si>
  <si>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</si>
  <si>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</si>
  <si>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</si>
  <si>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</si>
  <si>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</si>
  <si>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</si>
  <si>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</si>
  <si>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</si>
  <si>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</si>
  <si>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</si>
  <si>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</si>
  <si>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</si>
  <si>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</si>
  <si>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</si>
  <si>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</si>
  <si>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</si>
  <si>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</si>
  <si>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</si>
  <si>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</si>
  <si>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</si>
  <si>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</si>
  <si>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</si>
  <si>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</si>
  <si>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</si>
  <si>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</si>
  <si>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</si>
  <si>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</si>
  <si>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</si>
  <si>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</si>
  <si>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</si>
  <si>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</si>
  <si>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</si>
  <si>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</si>
  <si>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</si>
  <si>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</si>
  <si>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</si>
  <si>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</si>
  <si>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</si>
  <si>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</si>
  <si>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</si>
  <si>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</si>
  <si>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</si>
  <si>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</si>
  <si>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</si>
  <si>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</si>
  <si>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</si>
  <si>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</si>
  <si>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</si>
  <si>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</si>
  <si>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</si>
  <si>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</si>
  <si>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</si>
  <si>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</si>
  <si>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</si>
  <si>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</si>
  <si>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</si>
  <si>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</si>
  <si>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</si>
  <si>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</si>
  <si>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</si>
  <si>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</si>
  <si>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</si>
  <si>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</si>
  <si>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</si>
  <si>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</si>
  <si>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</si>
  <si>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</si>
  <si>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</si>
  <si>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</si>
  <si>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</si>
  <si>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</si>
  <si>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</si>
  <si>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</si>
  <si>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</si>
  <si>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</si>
  <si>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</si>
  <si>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</si>
  <si>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</si>
  <si>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</si>
  <si>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</si>
  <si>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</si>
  <si>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</si>
  <si>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</si>
  <si>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</si>
  <si>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</si>
  <si>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</si>
  <si>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</si>
  <si>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</si>
  <si>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</si>
  <si>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</si>
  <si>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</si>
  <si>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</si>
  <si>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</si>
  <si>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</si>
  <si>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</si>
  <si>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</si>
  <si>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</si>
  <si>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</si>
  <si>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</si>
  <si>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</si>
  <si>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</si>
  <si>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</si>
  <si>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</si>
  <si>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</si>
  <si>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</si>
  <si>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</si>
  <si>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</si>
  <si>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</si>
  <si>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</si>
  <si>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</si>
  <si>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</si>
  <si>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</si>
  <si>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</si>
  <si>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</si>
  <si>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</si>
  <si>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</si>
  <si>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</si>
  <si>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</si>
  <si>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</si>
  <si>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</si>
  <si>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</si>
  <si>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</si>
  <si>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</si>
  <si>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</si>
  <si>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</si>
  <si>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</si>
  <si>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</si>
  <si>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</si>
  <si>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</si>
  <si>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</si>
  <si>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</si>
  <si>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</si>
  <si>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</si>
  <si>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</si>
  <si>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</si>
  <si>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</si>
  <si>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</si>
  <si>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</si>
  <si>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</si>
  <si>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</si>
  <si>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</si>
  <si>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</si>
  <si>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</si>
  <si>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</si>
  <si>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</si>
  <si>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</si>
  <si>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</si>
  <si>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</si>
  <si>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</si>
  <si>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</si>
  <si>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</si>
  <si>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</si>
  <si>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</si>
  <si>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</si>
  <si>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</si>
  <si>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</si>
  <si>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</si>
  <si>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</si>
  <si>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</si>
  <si>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</si>
  <si>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</si>
  <si>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</si>
  <si>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</si>
  <si>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</si>
  <si>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</si>
  <si>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</si>
  <si>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</si>
  <si>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</si>
  <si>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</si>
  <si>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</si>
  <si>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</si>
  <si>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</si>
  <si>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</si>
  <si>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</si>
  <si>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</si>
  <si>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</si>
  <si>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</si>
  <si>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</si>
  <si>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</si>
  <si>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</si>
  <si>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</si>
  <si>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</si>
  <si>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</si>
  <si>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</si>
  <si>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</si>
  <si>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</si>
  <si>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</si>
  <si>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</si>
  <si>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</si>
  <si>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</si>
  <si>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</si>
  <si>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</si>
  <si>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</si>
  <si>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</si>
  <si>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</si>
  <si>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</si>
  <si>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</si>
  <si>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</si>
  <si>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</si>
  <si>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</si>
  <si>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</si>
  <si>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</si>
  <si>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</si>
  <si>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</si>
  <si>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</si>
  <si>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</si>
  <si>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</si>
  <si>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</si>
  <si>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</si>
  <si>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</si>
  <si>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</si>
  <si>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</si>
  <si>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</si>
  <si>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</si>
  <si>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</si>
  <si>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</si>
  <si>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</si>
  <si>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</si>
  <si>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</si>
  <si>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</si>
  <si>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</si>
  <si>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</si>
  <si>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</si>
  <si>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</si>
  <si>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</si>
  <si>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</si>
  <si>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</si>
  <si>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</si>
  <si>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</si>
  <si>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</si>
  <si>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</si>
  <si>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</si>
  <si>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</si>
  <si>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</si>
  <si>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</si>
  <si>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</si>
  <si>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</si>
  <si>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</si>
  <si>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</si>
  <si>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</si>
  <si>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</si>
  <si>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</si>
  <si>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</si>
  <si>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</si>
  <si>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</si>
  <si>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</si>
  <si>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</si>
  <si>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</si>
  <si>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</si>
  <si>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</si>
  <si>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</si>
  <si>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</si>
  <si>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</si>
  <si>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</si>
  <si>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</si>
  <si>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</si>
  <si>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</si>
  <si>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</si>
  <si>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</si>
  <si>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</si>
  <si>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</si>
  <si>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</si>
  <si>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</si>
  <si>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</si>
  <si>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</si>
  <si>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</si>
  <si>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</si>
  <si>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</si>
  <si>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</si>
  <si>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</si>
  <si>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</si>
  <si>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</si>
  <si>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</si>
  <si>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</si>
  <si>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</si>
  <si>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</si>
  <si>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</si>
  <si>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</si>
  <si>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</si>
  <si>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</si>
  <si>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</si>
  <si>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</si>
  <si>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</si>
  <si>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</si>
  <si>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</si>
  <si>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</si>
  <si>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</si>
  <si>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</si>
  <si>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</si>
  <si>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</si>
  <si>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</si>
  <si>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</si>
  <si>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</si>
  <si>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</si>
  <si>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</si>
  <si>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</si>
  <si>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</si>
  <si>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</si>
  <si>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</si>
  <si>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</si>
  <si>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</si>
  <si>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</si>
  <si>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</si>
  <si>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</si>
  <si>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</si>
  <si>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</si>
  <si>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</si>
  <si>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</si>
  <si>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</si>
  <si>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</si>
  <si>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</si>
  <si>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</si>
  <si>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</si>
  <si>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</si>
  <si>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</si>
  <si>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</si>
  <si>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</si>
  <si>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</si>
  <si>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</si>
  <si>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</si>
  <si>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</si>
  <si>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</si>
  <si>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</si>
  <si>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</si>
  <si>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</si>
  <si>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</si>
  <si>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</si>
  <si>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</si>
  <si>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</si>
  <si>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</si>
  <si>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</si>
  <si>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</si>
  <si>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</si>
  <si>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</si>
  <si>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</si>
  <si>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</si>
  <si>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</si>
  <si>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</si>
  <si>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</si>
  <si>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</si>
  <si>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</si>
  <si>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</si>
  <si>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</si>
  <si>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</si>
  <si>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</si>
  <si>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</si>
  <si>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</si>
  <si>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</si>
  <si>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</si>
  <si>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</si>
  <si>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</si>
  <si>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</si>
  <si>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</si>
  <si>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</si>
  <si>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</si>
  <si>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</si>
  <si>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</si>
  <si>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</si>
  <si>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</si>
  <si>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</si>
  <si>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</si>
  <si>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</si>
  <si>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</si>
  <si>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</si>
  <si>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</si>
  <si>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</si>
  <si>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</si>
  <si>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</si>
  <si>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</si>
  <si>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</si>
  <si>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</si>
  <si>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</si>
  <si>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</si>
  <si>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</si>
  <si>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</si>
  <si>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</si>
  <si>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</si>
  <si>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</si>
  <si>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</si>
  <si>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</si>
  <si>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</si>
  <si>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</si>
  <si>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</si>
  <si>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</si>
  <si>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</si>
  <si>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</si>
  <si>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</si>
  <si>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</si>
  <si>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</si>
  <si>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</si>
  <si>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</si>
  <si>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</si>
  <si>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</si>
  <si>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</si>
  <si>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</si>
  <si>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</si>
  <si>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</si>
  <si>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</si>
  <si>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</si>
  <si>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</si>
  <si>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</si>
  <si>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</si>
  <si>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</si>
  <si>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</si>
  <si>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</si>
  <si>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</si>
  <si>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</si>
  <si>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</si>
  <si>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</si>
  <si>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</si>
  <si>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</si>
  <si>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</si>
  <si>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</si>
  <si>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</si>
  <si>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</si>
  <si>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</si>
  <si>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</si>
  <si>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</si>
  <si>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</si>
  <si>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</si>
  <si>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</si>
  <si>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</si>
  <si>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</si>
  <si>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</si>
  <si>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</si>
  <si>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</si>
  <si>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</si>
  <si>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</si>
  <si>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</si>
  <si>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</si>
  <si>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</si>
  <si>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</si>
  <si>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</si>
  <si>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</si>
  <si>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</si>
  <si>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</si>
  <si>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</si>
  <si>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</si>
  <si>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</si>
  <si>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</si>
  <si>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</si>
  <si>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</si>
  <si>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</si>
  <si>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</si>
  <si>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</si>
  <si>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</si>
  <si>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</si>
  <si>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</si>
  <si>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</si>
  <si>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</si>
  <si>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</si>
  <si>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</si>
  <si>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</si>
  <si>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</si>
  <si>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</si>
  <si>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</si>
  <si>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</si>
  <si>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</si>
  <si>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</si>
  <si>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</si>
  <si>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</si>
  <si>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</si>
  <si>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</si>
  <si>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</si>
  <si>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</si>
  <si>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</si>
  <si>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</si>
  <si>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</si>
  <si>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</si>
  <si>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</si>
  <si>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</si>
  <si>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</si>
  <si>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</si>
  <si>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</si>
  <si>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</si>
  <si>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</si>
  <si>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</si>
  <si>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</si>
  <si>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</si>
  <si>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</si>
  <si>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</si>
  <si>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</si>
  <si>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</si>
  <si>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</si>
  <si>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</si>
  <si>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</si>
  <si>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</si>
  <si>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</si>
  <si>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</si>
  <si>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</si>
  <si>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</si>
  <si>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</si>
  <si>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</si>
  <si>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</si>
  <si>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</si>
  <si>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</si>
  <si>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</si>
  <si>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</si>
  <si>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</si>
  <si>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</si>
  <si>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</si>
  <si>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</si>
  <si>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</si>
  <si>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</si>
  <si>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</si>
  <si>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</si>
  <si>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</si>
  <si>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</si>
  <si>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</si>
  <si>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</si>
  <si>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</si>
  <si>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</si>
  <si>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</si>
  <si>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</si>
  <si>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</si>
  <si>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</si>
  <si>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</si>
  <si>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</si>
  <si>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</si>
  <si>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</si>
  <si>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</si>
  <si>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</si>
  <si>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</si>
  <si>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</si>
  <si>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</si>
  <si>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</si>
  <si>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</si>
  <si>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</si>
  <si>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</si>
  <si>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</si>
  <si>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</si>
  <si>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</si>
  <si>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</si>
  <si>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</si>
  <si>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</si>
  <si>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</si>
  <si>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</si>
  <si>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</si>
  <si>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</si>
  <si>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</si>
  <si>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</si>
  <si>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</si>
  <si>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</si>
  <si>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</si>
  <si>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</si>
  <si>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</si>
  <si>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</si>
  <si>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</si>
  <si>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</si>
  <si>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</si>
  <si>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</si>
  <si>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</si>
  <si>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</si>
  <si>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</si>
  <si>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</si>
  <si>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</si>
  <si>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</si>
  <si>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</si>
  <si>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</si>
  <si>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</si>
  <si>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</si>
  <si>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</si>
  <si>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</si>
  <si>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</si>
  <si>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</si>
  <si>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</si>
  <si>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</si>
  <si>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</si>
  <si>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</si>
  <si>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</si>
  <si>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</si>
  <si>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</si>
  <si>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</si>
  <si>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</si>
  <si>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</si>
  <si>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</si>
  <si>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</si>
  <si>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</si>
  <si>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</si>
  <si>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</si>
  <si>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</si>
  <si>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</si>
  <si>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</si>
  <si>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</si>
  <si>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</si>
  <si>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</si>
  <si>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</si>
  <si>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</si>
  <si>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</si>
  <si>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</si>
  <si>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</si>
  <si>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</si>
  <si>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</si>
  <si>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</si>
  <si>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</si>
  <si>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</si>
  <si>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</si>
  <si>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</si>
  <si>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</si>
  <si>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</si>
  <si>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</si>
  <si>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</si>
  <si>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</si>
  <si>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</si>
  <si>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</si>
  <si>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</si>
  <si>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</si>
  <si>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</si>
  <si>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</si>
  <si>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</si>
  <si>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</si>
  <si>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</si>
  <si>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</si>
  <si>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</si>
  <si>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</si>
  <si>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</si>
  <si>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</si>
  <si>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</si>
  <si>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</si>
  <si>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</si>
  <si>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</si>
  <si>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</si>
  <si>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</si>
  <si>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</si>
  <si>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</si>
  <si>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</si>
  <si>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</si>
  <si>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</si>
  <si>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</si>
  <si>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</si>
  <si>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</si>
  <si>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</si>
  <si>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</si>
  <si>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</si>
  <si>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</si>
  <si>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</si>
  <si>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</si>
  <si>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</si>
  <si>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</si>
  <si>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</si>
  <si>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</si>
  <si>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</si>
  <si>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</si>
  <si>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</si>
  <si>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</si>
  <si>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</si>
  <si>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</si>
  <si>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</si>
  <si>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</si>
  <si>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</si>
  <si>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</si>
  <si>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</si>
  <si>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</si>
  <si>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</si>
  <si>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</si>
  <si>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</si>
  <si>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</si>
  <si>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</si>
  <si>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</si>
  <si>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</si>
  <si>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</si>
  <si>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</si>
  <si>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</si>
  <si>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</si>
  <si>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</si>
  <si>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</si>
  <si>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</si>
  <si>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</si>
  <si>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</si>
  <si>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</si>
  <si>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</si>
  <si>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</si>
  <si>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</si>
  <si>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</si>
  <si>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</si>
  <si>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</si>
  <si>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</si>
  <si>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</si>
  <si>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</si>
  <si>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</si>
  <si>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</si>
  <si>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</si>
  <si>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</si>
  <si>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</si>
  <si>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</si>
  <si>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</si>
  <si>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</si>
  <si>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</si>
  <si>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</si>
  <si>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</si>
  <si>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</si>
  <si>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</si>
  <si>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</si>
  <si>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</si>
  <si>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</si>
  <si>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</si>
  <si>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</si>
  <si>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</si>
  <si>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</si>
  <si>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</si>
  <si>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</si>
  <si>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</si>
  <si>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</si>
  <si>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</si>
  <si>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</si>
  <si>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</si>
  <si>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</si>
  <si>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</si>
  <si>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</si>
  <si>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</si>
  <si>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</si>
  <si>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</si>
  <si>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</si>
  <si>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</si>
  <si>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</si>
  <si>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</si>
  <si>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</si>
  <si>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</si>
  <si>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</si>
  <si>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</si>
  <si>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</si>
  <si>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</si>
  <si>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</si>
  <si>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</si>
  <si>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</si>
  <si>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</si>
  <si>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</si>
  <si>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</si>
  <si>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</si>
  <si>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</si>
  <si>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</si>
  <si>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</si>
  <si>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</si>
  <si>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</si>
  <si>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</si>
  <si>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</si>
  <si>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</si>
  <si>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</si>
  <si>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</si>
  <si>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</si>
  <si>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</si>
  <si>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</si>
  <si>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</si>
  <si>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</si>
  <si>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</si>
  <si>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</si>
  <si>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</si>
  <si>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</si>
  <si>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</si>
  <si>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</si>
  <si>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</si>
  <si>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</si>
  <si>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</si>
  <si>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</si>
  <si>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</si>
  <si>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</si>
  <si>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</si>
  <si>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</si>
  <si>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</si>
  <si>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</si>
  <si>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</si>
  <si>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</si>
  <si>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</si>
  <si>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</si>
  <si>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</si>
  <si>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</si>
  <si>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</si>
  <si>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</si>
  <si>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</si>
  <si>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</si>
  <si>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</si>
  <si>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</si>
  <si>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</si>
  <si>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</si>
  <si>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</si>
  <si>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</si>
  <si>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</si>
  <si>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</si>
  <si>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</si>
  <si>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</si>
  <si>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</si>
  <si>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</si>
  <si>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</si>
  <si>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</si>
  <si>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</si>
  <si>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</si>
  <si>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</si>
  <si>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</si>
  <si>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</si>
  <si>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</si>
  <si>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</si>
  <si>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</si>
  <si>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</si>
  <si>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</si>
  <si>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</si>
  <si>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</si>
  <si>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</si>
  <si>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</si>
  <si>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</si>
  <si>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</si>
  <si>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</si>
  <si>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</si>
  <si>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</si>
  <si>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</si>
  <si>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</si>
  <si>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</si>
  <si>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</si>
  <si>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</si>
  <si>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</si>
  <si>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</si>
  <si>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</si>
  <si>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</si>
  <si>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</si>
  <si>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</si>
  <si>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</si>
  <si>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</si>
  <si>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</si>
  <si>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</si>
  <si>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</si>
  <si>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</si>
  <si>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</si>
  <si>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</si>
  <si>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</si>
  <si>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</si>
  <si>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</si>
  <si>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</si>
  <si>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</si>
  <si>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</si>
  <si>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</si>
  <si>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</si>
  <si>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</si>
  <si>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</si>
  <si>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</si>
  <si>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</si>
  <si>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</si>
  <si>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</si>
  <si>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</si>
  <si>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</si>
  <si>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</si>
  <si>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</si>
  <si>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</si>
  <si>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</si>
  <si>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</si>
  <si>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</si>
  <si>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</si>
  <si>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</si>
  <si>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</si>
  <si>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</si>
  <si>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</si>
  <si>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</si>
  <si>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</si>
  <si>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</si>
  <si>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</si>
  <si>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</si>
  <si>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</si>
  <si>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</si>
  <si>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</si>
  <si>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</si>
  <si>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</si>
  <si>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</si>
  <si>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</si>
  <si>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</si>
  <si>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</si>
  <si>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</si>
  <si>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</si>
  <si>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</si>
  <si>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</si>
  <si>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</si>
  <si>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</si>
  <si>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</si>
  <si>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</si>
  <si>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</si>
  <si>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</si>
  <si>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</si>
  <si>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</si>
  <si>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</si>
  <si>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</si>
  <si>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</si>
  <si>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</si>
  <si>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</si>
  <si>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</si>
  <si>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</si>
  <si>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</si>
  <si>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</si>
  <si>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</si>
  <si>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</si>
  <si>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</si>
  <si>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</si>
  <si>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</si>
  <si>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</si>
  <si>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</si>
  <si>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</si>
  <si>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</si>
  <si>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</si>
  <si>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</si>
  <si>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</si>
  <si>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</si>
  <si>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</si>
  <si>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</si>
  <si>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</si>
  <si>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</si>
  <si>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</si>
  <si>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</si>
  <si>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</si>
  <si>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</si>
  <si>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</si>
  <si>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</si>
  <si>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</si>
  <si>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</si>
  <si>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</si>
  <si>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</si>
  <si>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</si>
  <si>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</si>
  <si>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</si>
  <si>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</si>
  <si>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</si>
  <si>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</si>
  <si>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</si>
  <si>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</si>
  <si>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</si>
  <si>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</si>
  <si>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</si>
  <si>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</si>
  <si>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</si>
  <si>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</si>
  <si>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</si>
  <si>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</si>
  <si>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</si>
  <si>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</si>
  <si>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</si>
  <si>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</si>
  <si>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</si>
  <si>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</si>
  <si>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</si>
  <si>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</si>
  <si>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</si>
  <si>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</si>
  <si>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</si>
  <si>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</si>
  <si>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</si>
  <si>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</si>
  <si>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</si>
  <si>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</si>
  <si>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</si>
  <si>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</si>
  <si>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</si>
  <si>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</si>
  <si>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</si>
  <si>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</si>
  <si>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</si>
  <si>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</si>
  <si>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</si>
  <si>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</si>
  <si>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</si>
  <si>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</si>
  <si>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</si>
  <si>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</si>
  <si>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</si>
  <si>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</si>
  <si>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</si>
  <si>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</si>
  <si>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</si>
  <si>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</si>
  <si>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</si>
  <si>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</si>
  <si>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</si>
  <si>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</si>
  <si>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</si>
  <si>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</si>
  <si>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</si>
  <si>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</si>
  <si>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</si>
  <si>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</si>
  <si>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</si>
  <si>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</si>
  <si>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</si>
  <si>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</si>
  <si>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</si>
  <si>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</si>
  <si>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</si>
  <si>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</si>
  <si>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</si>
  <si>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</si>
  <si>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</si>
  <si>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</si>
  <si>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</si>
  <si>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</si>
  <si>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</si>
  <si>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</si>
  <si>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</si>
  <si>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</si>
  <si>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</si>
  <si>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</si>
  <si>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</si>
  <si>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</si>
  <si>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</si>
  <si>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</si>
  <si>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</si>
  <si>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</si>
  <si>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</si>
  <si>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</si>
  <si>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</si>
  <si>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</si>
  <si>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</si>
  <si>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</si>
  <si>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</si>
  <si>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</si>
  <si>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</si>
  <si>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</si>
  <si>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</si>
  <si>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</si>
  <si>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</si>
  <si>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</si>
  <si>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</si>
  <si>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</si>
  <si>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</si>
  <si>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</si>
  <si>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</si>
  <si>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</si>
  <si>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</si>
  <si>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</si>
  <si>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</si>
  <si>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</si>
  <si>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</si>
  <si>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</si>
  <si>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</si>
  <si>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</si>
  <si>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</si>
  <si>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</si>
  <si>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</si>
  <si>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</si>
  <si>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</si>
  <si>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</si>
  <si>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</si>
  <si>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</si>
  <si>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</si>
  <si>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</si>
  <si>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</si>
  <si>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</si>
  <si>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</si>
  <si>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</si>
  <si>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</si>
  <si>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</si>
  <si>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</si>
  <si>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</si>
  <si>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</si>
  <si>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</si>
  <si>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</si>
  <si>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</si>
  <si>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</si>
  <si>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</si>
  <si>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</si>
  <si>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</si>
  <si>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</si>
  <si>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</si>
  <si>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</si>
  <si>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</si>
  <si>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</si>
  <si>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</si>
  <si>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</si>
  <si>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</si>
  <si>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</si>
  <si>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</si>
  <si>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</si>
  <si>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</si>
  <si>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</si>
  <si>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</si>
  <si>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</si>
  <si>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</si>
  <si>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</si>
  <si>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</si>
  <si>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</si>
  <si>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</si>
  <si>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</si>
  <si>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</si>
  <si>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</si>
  <si>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</si>
  <si>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</si>
  <si>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</si>
  <si>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</si>
  <si>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</si>
  <si>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</si>
  <si>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</si>
  <si>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</si>
  <si>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</si>
  <si>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</si>
  <si>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</si>
  <si>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</si>
  <si>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</si>
  <si>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</si>
  <si>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</si>
  <si>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</si>
  <si>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</si>
  <si>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</si>
  <si>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</si>
  <si>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</si>
  <si>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</si>
  <si>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</si>
  <si>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</si>
  <si>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</si>
  <si>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</si>
  <si>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</si>
  <si>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</si>
  <si>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</si>
  <si>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</si>
  <si>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</si>
  <si>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</si>
  <si>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</si>
  <si>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</si>
  <si>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</si>
  <si>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</si>
  <si>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</si>
  <si>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</si>
  <si>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</si>
  <si>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</si>
  <si>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</si>
  <si>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</si>
  <si>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</si>
  <si>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</si>
  <si>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</si>
  <si>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</si>
  <si>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</si>
  <si>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</si>
  <si>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</si>
  <si>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</si>
  <si>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</si>
  <si>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</si>
  <si>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</si>
  <si>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</si>
  <si>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</si>
  <si>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</si>
  <si>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</si>
  <si>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</si>
  <si>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</si>
  <si>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</si>
  <si>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</si>
  <si>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</si>
  <si>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</si>
  <si>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</si>
  <si>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</si>
  <si>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</si>
  <si>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</si>
  <si>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</si>
  <si>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</si>
  <si>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</si>
  <si>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</si>
  <si>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</si>
  <si>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</si>
  <si>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</si>
  <si>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</si>
  <si>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</si>
  <si>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</si>
  <si>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</si>
  <si>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</si>
  <si>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</si>
  <si>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</si>
  <si>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</si>
  <si>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</si>
  <si>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</si>
  <si>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</si>
  <si>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</si>
  <si>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</si>
  <si>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</si>
  <si>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</si>
  <si>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</si>
  <si>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</si>
  <si>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</si>
  <si>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</si>
  <si>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</si>
  <si>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</si>
  <si>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</si>
  <si>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</si>
  <si>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</si>
  <si>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</si>
  <si>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</si>
  <si>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</si>
  <si>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</si>
  <si>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</si>
  <si>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</si>
  <si>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</si>
  <si>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</si>
  <si>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</si>
  <si>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</si>
  <si>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</si>
  <si>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</si>
  <si>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</si>
  <si>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</si>
  <si>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</si>
  <si>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</si>
  <si>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</si>
  <si>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</si>
  <si>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</si>
  <si>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</si>
  <si>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</si>
  <si>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</si>
  <si>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</si>
  <si>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</si>
  <si>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</si>
  <si>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</si>
  <si>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</si>
  <si>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</si>
  <si>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</si>
  <si>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</si>
  <si>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</si>
  <si>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</si>
  <si>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</si>
  <si>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</si>
  <si>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</si>
  <si>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</si>
  <si>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</si>
  <si>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</si>
  <si>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</si>
  <si>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</si>
  <si>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</si>
  <si>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</si>
  <si>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</si>
  <si>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</si>
  <si>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</si>
  <si>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</si>
  <si>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</si>
  <si>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</si>
  <si>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</si>
  <si>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</si>
  <si>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</si>
  <si>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</si>
  <si>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</si>
  <si>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</si>
  <si>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</si>
  <si>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</si>
  <si>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</si>
  <si>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</si>
  <si>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</si>
  <si>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</si>
  <si>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</si>
  <si>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</si>
  <si>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</si>
  <si>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</si>
  <si>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</si>
  <si>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</si>
  <si>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</si>
  <si>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</si>
  <si>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</si>
  <si>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</si>
  <si>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</si>
  <si>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</si>
  <si>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</si>
  <si>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</si>
  <si>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</si>
  <si>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</si>
  <si>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</si>
  <si>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</si>
  <si>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</si>
  <si>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</si>
  <si>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</si>
  <si>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</si>
  <si>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</si>
  <si>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</si>
  <si>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</si>
  <si>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</si>
  <si>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</si>
  <si>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</si>
  <si>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</si>
  <si>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</si>
  <si>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</si>
  <si>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</si>
  <si>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</si>
  <si>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</si>
  <si>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</si>
  <si>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</si>
  <si>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</si>
  <si>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</si>
  <si>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</si>
  <si>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</si>
  <si>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</si>
  <si>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</si>
  <si>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</si>
  <si>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</si>
  <si>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</si>
  <si>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</si>
  <si>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</si>
  <si>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</si>
  <si>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</si>
  <si>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</si>
  <si>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</si>
  <si>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</si>
  <si>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</si>
  <si>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</si>
  <si>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</si>
  <si>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</si>
  <si>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</si>
  <si>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</si>
  <si>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</si>
  <si>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</si>
  <si>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</si>
  <si>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</si>
  <si>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</si>
  <si>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</si>
  <si>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</si>
  <si>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</si>
  <si>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</si>
  <si>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</si>
  <si>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</si>
  <si>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</si>
  <si>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</si>
  <si>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</si>
  <si>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</si>
  <si>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</si>
  <si>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</si>
  <si>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</si>
  <si>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</si>
  <si>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</si>
  <si>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</si>
  <si>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</si>
  <si>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</si>
  <si>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</si>
  <si>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</si>
  <si>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</si>
  <si>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</si>
  <si>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</si>
  <si>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</si>
  <si>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</si>
  <si>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</si>
  <si>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</si>
  <si>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</si>
  <si>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</si>
  <si>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</si>
  <si>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</si>
  <si>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</si>
  <si>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</si>
  <si>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</si>
  <si>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</si>
  <si>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</si>
  <si>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</si>
  <si>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</si>
  <si>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</si>
  <si>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</si>
  <si>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</si>
  <si>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</si>
  <si>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</si>
  <si>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</si>
  <si>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</si>
  <si>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</si>
  <si>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</si>
  <si>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</si>
  <si>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</si>
  <si>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</si>
  <si>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</si>
  <si>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</si>
  <si>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</si>
  <si>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</si>
  <si>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</si>
  <si>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</si>
  <si>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</si>
  <si>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</si>
  <si>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</si>
  <si>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</si>
  <si>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</si>
  <si>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</si>
  <si>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</si>
  <si>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</si>
  <si>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</si>
  <si>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</si>
  <si>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</si>
  <si>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</si>
  <si>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</si>
  <si>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</si>
  <si>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</si>
  <si>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</si>
  <si>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</si>
  <si>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</si>
  <si>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</si>
  <si>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</si>
  <si>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</si>
  <si>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</si>
  <si>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</si>
  <si>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</si>
  <si>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</si>
  <si>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</si>
  <si>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</si>
  <si>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</si>
  <si>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</si>
  <si>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</si>
  <si>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</si>
  <si>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</si>
  <si>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</si>
  <si>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</si>
  <si>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</si>
  <si>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</si>
  <si>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</si>
  <si>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</si>
  <si>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</si>
  <si>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</si>
  <si>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</si>
  <si>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</si>
  <si>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</si>
  <si>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</si>
  <si>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</si>
  <si>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</si>
  <si>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</si>
  <si>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</si>
  <si>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</si>
  <si>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</si>
  <si>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</si>
  <si>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</si>
  <si>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</si>
  <si>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</si>
  <si>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</si>
  <si>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</si>
  <si>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</si>
  <si>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</si>
  <si>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</si>
  <si>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</si>
  <si>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</si>
  <si>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</si>
  <si>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</si>
  <si>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</si>
  <si>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</si>
  <si>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</si>
  <si>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</si>
  <si>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</si>
  <si>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</si>
  <si>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</si>
  <si>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</si>
  <si>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</si>
  <si>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</si>
  <si>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</si>
  <si>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</si>
  <si>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</si>
  <si>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</si>
  <si>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</si>
  <si>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</si>
  <si>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</si>
  <si>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</si>
  <si>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</si>
  <si>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</si>
  <si>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</si>
  <si>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</si>
  <si>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</si>
  <si>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</si>
  <si>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</si>
  <si>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</si>
  <si>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</si>
  <si>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</si>
  <si>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</si>
  <si>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</si>
  <si>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</si>
  <si>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</si>
  <si>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</si>
  <si>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</si>
  <si>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</si>
  <si>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</si>
  <si>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</si>
  <si>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</si>
  <si>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</si>
  <si>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</si>
  <si>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</si>
  <si>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</si>
  <si>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</si>
  <si>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</si>
  <si>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</si>
  <si>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</si>
  <si>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</si>
  <si>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</si>
  <si>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</si>
  <si>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</si>
  <si>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</si>
  <si>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</si>
  <si>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</si>
  <si>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</si>
  <si>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</si>
  <si>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</si>
  <si>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</si>
  <si>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</si>
  <si>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</si>
  <si>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</si>
  <si>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</si>
  <si>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</si>
  <si>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</si>
  <si>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</si>
  <si>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</si>
  <si>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</si>
  <si>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</si>
  <si>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</si>
  <si>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</si>
  <si>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</si>
  <si>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</si>
  <si>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</si>
  <si>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</si>
  <si>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</si>
  <si>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</si>
  <si>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</si>
  <si>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</si>
  <si>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</si>
  <si>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</si>
  <si>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</si>
  <si>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</si>
  <si>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</si>
  <si>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</si>
  <si>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</si>
  <si>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</si>
  <si>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</si>
  <si>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</si>
  <si>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</si>
  <si>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</si>
  <si>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</si>
  <si>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</si>
  <si>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</si>
  <si>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</si>
  <si>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</si>
  <si>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</si>
  <si>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</si>
  <si>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</si>
  <si>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</si>
  <si>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</si>
  <si>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</si>
  <si>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</si>
  <si>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</si>
  <si>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</si>
  <si>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</si>
  <si>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</si>
  <si>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</si>
  <si>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</si>
  <si>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</si>
  <si>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</si>
  <si>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</si>
  <si>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</si>
  <si>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</si>
  <si>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</si>
  <si>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</si>
  <si>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</si>
  <si>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</si>
  <si>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</si>
  <si>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</si>
  <si>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</si>
  <si>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</si>
  <si>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</si>
  <si>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</si>
  <si>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</si>
  <si>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</si>
  <si>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</si>
  <si>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</si>
  <si>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</si>
  <si>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</si>
  <si>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</si>
  <si>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</si>
  <si>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</si>
  <si>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</si>
  <si>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</si>
  <si>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</si>
  <si>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</si>
  <si>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</si>
  <si>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</si>
  <si>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</si>
  <si>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</si>
  <si>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</si>
  <si>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</si>
  <si>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</si>
  <si>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</si>
  <si>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</si>
  <si>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</si>
  <si>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</si>
  <si>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</si>
  <si>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</si>
  <si>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</si>
  <si>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</si>
  <si>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</si>
  <si>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</si>
  <si>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</si>
  <si>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</si>
  <si>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</si>
  <si>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</si>
  <si>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</si>
  <si>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</si>
  <si>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</si>
  <si>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</si>
  <si>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</si>
  <si>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</si>
  <si>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</si>
  <si>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</si>
  <si>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</si>
  <si>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</si>
  <si>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</si>
  <si>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</si>
  <si>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</si>
  <si>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</si>
  <si>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</si>
  <si>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</si>
  <si>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</si>
  <si>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</si>
  <si>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</si>
  <si>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</si>
  <si>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</si>
  <si>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</si>
  <si>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</si>
  <si>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</si>
  <si>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</si>
  <si>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</si>
  <si>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</si>
  <si>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</si>
  <si>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</si>
  <si>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</si>
  <si>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</si>
  <si>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</si>
  <si>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</si>
  <si>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</si>
  <si>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</si>
  <si>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</si>
  <si>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</si>
  <si>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</si>
  <si>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</si>
  <si>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</si>
  <si>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</si>
  <si>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</si>
  <si>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</si>
  <si>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</si>
  <si>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</si>
  <si>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</si>
  <si>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</si>
  <si>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</si>
  <si>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</si>
  <si>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</si>
  <si>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</si>
  <si>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</si>
  <si>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</si>
  <si>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</si>
  <si>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</si>
  <si>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</si>
  <si>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</si>
  <si>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</si>
  <si>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</si>
  <si>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</si>
  <si>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</si>
  <si>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</si>
  <si>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</si>
  <si>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</si>
  <si>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</si>
  <si>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</si>
  <si>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</si>
  <si>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</si>
  <si>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</si>
  <si>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</si>
  <si>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</si>
  <si>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</si>
  <si>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</si>
  <si>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</si>
  <si>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</si>
  <si>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</si>
  <si>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</si>
  <si>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</si>
  <si>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</si>
  <si>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</si>
  <si>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</si>
  <si>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</si>
  <si>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</si>
  <si>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</si>
  <si>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</si>
  <si>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</si>
  <si>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</si>
  <si>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</si>
  <si>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</si>
  <si>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</si>
  <si>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</si>
  <si>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</si>
  <si>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</si>
  <si>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</si>
  <si>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</si>
  <si>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</si>
  <si>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</si>
  <si>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</si>
  <si>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</si>
  <si>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</si>
  <si>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</si>
  <si>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</si>
  <si>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</si>
  <si>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</si>
  <si>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</si>
  <si>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</si>
  <si>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</si>
  <si>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</si>
  <si>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</si>
  <si>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</si>
  <si>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</si>
  <si>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</si>
  <si>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</si>
  <si>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</si>
  <si>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</si>
  <si>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</si>
  <si>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</si>
  <si>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</si>
  <si>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</si>
  <si>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</si>
  <si>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</si>
  <si>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</si>
  <si>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</si>
  <si>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</si>
  <si>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</si>
  <si>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</si>
  <si>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</si>
  <si>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</si>
  <si>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</si>
  <si>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</si>
  <si>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</si>
  <si>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</si>
  <si>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</si>
  <si>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</si>
  <si>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</si>
  <si>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</si>
  <si>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</si>
  <si>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</si>
  <si>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</si>
  <si>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</si>
  <si>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</si>
  <si>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</si>
  <si>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</si>
  <si>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</si>
  <si>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</si>
  <si>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</si>
  <si>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</si>
  <si>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</si>
  <si>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</si>
  <si>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</si>
  <si>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</si>
  <si>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</si>
  <si>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</si>
  <si>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</si>
  <si>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</si>
  <si>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</si>
  <si>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</si>
  <si>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</si>
  <si>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</si>
  <si>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</si>
  <si>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</si>
  <si>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</si>
  <si>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</si>
  <si>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</si>
  <si>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</si>
  <si>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</si>
  <si>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</si>
  <si>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</si>
  <si>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</si>
  <si>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</si>
  <si>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</si>
  <si>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</si>
  <si>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</si>
  <si>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</si>
  <si>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</si>
  <si>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</si>
  <si>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</si>
  <si>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</si>
  <si>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</si>
  <si>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</si>
  <si>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</si>
  <si>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</si>
  <si>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</si>
  <si>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</si>
  <si>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</si>
  <si>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</si>
  <si>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</si>
  <si>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</si>
  <si>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</si>
  <si>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</si>
  <si>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</si>
  <si>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</si>
  <si>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</si>
  <si>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</si>
  <si>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</si>
  <si>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</si>
  <si>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</si>
  <si>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</si>
  <si>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</si>
  <si>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</si>
  <si>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</si>
  <si>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</si>
  <si>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</si>
  <si>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</si>
  <si>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</si>
  <si>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</si>
  <si>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</si>
  <si>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</si>
  <si>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</si>
  <si>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</si>
  <si>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</si>
  <si>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</si>
  <si>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</si>
  <si>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</si>
  <si>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</si>
  <si>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</si>
  <si>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</si>
  <si>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</si>
  <si>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</si>
  <si>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</si>
  <si>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</si>
  <si>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</si>
  <si>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</si>
  <si>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</si>
  <si>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</si>
  <si>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</si>
  <si>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</si>
  <si>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</si>
  <si>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</si>
  <si>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</si>
  <si>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</si>
  <si>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</si>
  <si>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</si>
  <si>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</si>
  <si>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</si>
  <si>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</si>
  <si>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</si>
  <si>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</si>
  <si>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</si>
  <si>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</si>
  <si>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</si>
  <si>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</si>
  <si>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</si>
  <si>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</si>
  <si>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</si>
  <si>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</si>
  <si>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</si>
  <si>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</si>
  <si>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</si>
  <si>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</si>
  <si>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</si>
  <si>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</si>
  <si>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</si>
  <si>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</si>
  <si>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</si>
  <si>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</si>
  <si>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</si>
  <si>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</si>
  <si>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</si>
  <si>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</si>
  <si>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</si>
  <si>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</si>
  <si>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</si>
  <si>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</si>
  <si>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</si>
  <si>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</si>
  <si>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</si>
  <si>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</si>
  <si>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</si>
  <si>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</si>
  <si>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</si>
  <si>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</si>
  <si>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</si>
  <si>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</si>
  <si>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</si>
  <si>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</si>
  <si>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</si>
  <si>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</si>
  <si>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</si>
  <si>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</si>
  <si>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</si>
  <si>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</si>
  <si>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</si>
  <si>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</si>
  <si>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</si>
  <si>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</si>
  <si>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</si>
  <si>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</si>
  <si>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</si>
  <si>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</si>
  <si>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</si>
  <si>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</si>
  <si>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</si>
  <si>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</si>
  <si>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</si>
  <si>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</si>
  <si>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</si>
  <si>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</si>
  <si>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</si>
  <si>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</si>
  <si>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</si>
  <si>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</si>
  <si>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</si>
  <si>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</si>
  <si>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</si>
  <si>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</si>
  <si>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</si>
  <si>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</si>
  <si>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</si>
  <si>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</si>
  <si>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</si>
  <si>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</si>
  <si>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</si>
  <si>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</si>
  <si>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</si>
  <si>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</si>
  <si>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</si>
  <si>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</si>
  <si>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</si>
  <si>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</si>
  <si>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</si>
  <si>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</si>
  <si>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</si>
  <si>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</si>
  <si>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</si>
  <si>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</si>
  <si>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</si>
  <si>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</si>
  <si>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</si>
  <si>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</si>
  <si>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</si>
  <si>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</si>
  <si>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</si>
  <si>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</si>
  <si>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</si>
  <si>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</si>
  <si>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</si>
  <si>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</si>
  <si>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</si>
  <si>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</si>
  <si>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</si>
  <si>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</si>
  <si>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</si>
  <si>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</si>
  <si>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</si>
  <si>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</si>
  <si>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</si>
  <si>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</si>
  <si>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</si>
  <si>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</si>
  <si>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</si>
  <si>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</si>
  <si>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</si>
  <si>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</si>
  <si>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</si>
  <si>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</si>
  <si>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</si>
  <si>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</si>
  <si>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</si>
  <si>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</si>
  <si>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</si>
  <si>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</si>
  <si>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</si>
  <si>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</si>
  <si>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</si>
  <si>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</si>
  <si>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</si>
  <si>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</si>
  <si>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</si>
  <si>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</si>
  <si>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</si>
  <si>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</si>
  <si>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</si>
  <si>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</si>
  <si>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</si>
  <si>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</si>
  <si>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</si>
  <si>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</si>
  <si>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</si>
  <si>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</si>
  <si>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</si>
  <si>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</si>
  <si>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</si>
  <si>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</si>
  <si>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</si>
  <si>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</si>
  <si>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</si>
  <si>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</si>
  <si>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</si>
  <si>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</si>
  <si>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</si>
  <si>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</si>
  <si>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</si>
  <si>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</si>
  <si>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</si>
  <si>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</si>
  <si>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</si>
  <si>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</si>
  <si>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</si>
  <si>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</si>
  <si>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</si>
  <si>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</si>
  <si>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</si>
  <si>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</si>
  <si>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</si>
  <si>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</si>
  <si>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</si>
  <si>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</si>
  <si>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</si>
  <si>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</si>
  <si>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</si>
  <si>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</si>
  <si>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</si>
  <si>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</si>
  <si>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</si>
  <si>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</si>
  <si>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</si>
  <si>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</si>
  <si>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</si>
  <si>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</si>
  <si>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</si>
  <si>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</si>
  <si>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</si>
  <si>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</si>
  <si>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</si>
  <si>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</si>
  <si>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</si>
  <si>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</si>
  <si>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</si>
  <si>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</si>
  <si>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</si>
  <si>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</si>
  <si>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</si>
  <si>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</si>
  <si>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</si>
  <si>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</si>
  <si>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</si>
  <si>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</si>
  <si>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</si>
  <si>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</si>
  <si>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</si>
  <si>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</si>
  <si>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</si>
  <si>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</si>
  <si>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</si>
  <si>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</si>
  <si>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</si>
  <si>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</si>
  <si>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</si>
  <si>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</si>
  <si>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</si>
  <si>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</si>
  <si>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</si>
  <si>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</si>
  <si>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</si>
  <si>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</si>
  <si>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</si>
  <si>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</si>
  <si>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</si>
  <si>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</si>
  <si>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</si>
  <si>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</si>
  <si>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</si>
  <si>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</si>
  <si>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</si>
  <si>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</si>
  <si>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</si>
  <si>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</si>
  <si>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</si>
  <si>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</si>
  <si>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</si>
  <si>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</si>
  <si>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</si>
  <si>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</si>
  <si>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</si>
  <si>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</si>
  <si>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</si>
  <si>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</si>
  <si>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</si>
  <si>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</si>
  <si>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</si>
  <si>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</si>
  <si>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</si>
  <si>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</si>
  <si>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</si>
  <si>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</si>
  <si>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</si>
  <si>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</si>
  <si>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</si>
  <si>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</si>
  <si>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</si>
  <si>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</si>
  <si>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</si>
  <si>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</si>
  <si>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</si>
  <si>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</si>
  <si>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</si>
  <si>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</si>
  <si>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</si>
  <si>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</si>
  <si>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</si>
  <si>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</si>
  <si>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</si>
  <si>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</si>
  <si>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</si>
  <si>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</si>
  <si>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</si>
  <si>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</si>
  <si>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</si>
  <si>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</si>
  <si>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</si>
  <si>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</si>
  <si>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</si>
  <si>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</si>
  <si>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</si>
  <si>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</si>
  <si>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</si>
  <si>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</si>
  <si>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</si>
  <si>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</si>
  <si>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</si>
  <si>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</si>
  <si>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</si>
  <si>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</si>
  <si>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</si>
  <si>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</si>
  <si>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</si>
  <si>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</si>
  <si>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</si>
  <si>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</si>
  <si>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</si>
  <si>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</si>
  <si>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</si>
  <si>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</si>
  <si>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</si>
  <si>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</si>
  <si>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</si>
  <si>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</si>
  <si>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</si>
  <si>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</si>
  <si>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</si>
  <si>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</si>
  <si>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</si>
  <si>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</si>
  <si>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</si>
  <si>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</si>
  <si>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</si>
  <si>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</si>
  <si>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</si>
  <si>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</si>
  <si>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</si>
  <si>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</si>
  <si>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</si>
  <si>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</si>
  <si>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</si>
  <si>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</si>
  <si>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</si>
  <si>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</si>
  <si>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</si>
  <si>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</si>
  <si>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</si>
  <si>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</si>
  <si>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</si>
  <si>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</si>
  <si>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</si>
  <si>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</si>
  <si>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</si>
  <si>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</si>
  <si>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</si>
  <si>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</si>
  <si>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</si>
  <si>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</si>
  <si>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</si>
  <si>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</si>
  <si>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</si>
  <si>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</si>
  <si>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</si>
  <si>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</si>
  <si>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</si>
  <si>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</si>
  <si>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</si>
  <si>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</si>
  <si>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</si>
  <si>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</si>
  <si>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</si>
  <si>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</si>
  <si>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</si>
  <si>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</si>
  <si>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</si>
  <si>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</si>
  <si>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</si>
  <si>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</si>
  <si>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</si>
  <si>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</si>
  <si>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</si>
  <si>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</si>
  <si>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</si>
  <si>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</si>
  <si>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</si>
  <si>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</si>
  <si>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</si>
  <si>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</si>
  <si>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</si>
  <si>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</si>
  <si>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</si>
  <si>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</si>
  <si>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</si>
  <si>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</si>
  <si>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</si>
  <si>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</si>
  <si>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</si>
  <si>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</si>
  <si>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</si>
  <si>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</si>
  <si>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</si>
  <si>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</si>
  <si>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</si>
  <si>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</si>
  <si>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</si>
  <si>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</si>
  <si>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</si>
  <si>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</si>
  <si>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</si>
  <si>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</si>
  <si>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</si>
  <si>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</si>
  <si>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</si>
  <si>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</si>
  <si>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</si>
  <si>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</si>
  <si>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</si>
  <si>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</si>
  <si>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</si>
  <si>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</si>
  <si>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</si>
  <si>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</si>
  <si>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</si>
  <si>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</si>
  <si>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</si>
  <si>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</si>
  <si>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</si>
  <si>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</si>
  <si>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</si>
  <si>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</si>
  <si>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</si>
  <si>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</si>
  <si>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</si>
  <si>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</si>
  <si>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</si>
  <si>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</si>
  <si>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</si>
  <si>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</si>
  <si>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</si>
  <si>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</si>
  <si>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</si>
  <si>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</si>
  <si>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</si>
  <si>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</si>
  <si>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</si>
  <si>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</si>
  <si>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</si>
  <si>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</si>
  <si>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</si>
  <si>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</si>
  <si>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</si>
  <si>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</si>
  <si>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</si>
  <si>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</si>
  <si>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</si>
  <si>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</si>
  <si>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</si>
  <si>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</si>
  <si>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</si>
  <si>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</si>
  <si>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</si>
  <si>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</si>
  <si>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</si>
  <si>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</si>
  <si>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</si>
  <si>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</si>
  <si>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</si>
  <si>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</si>
  <si>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</si>
  <si>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</si>
  <si>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</si>
  <si>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</si>
  <si>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</si>
  <si>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</si>
  <si>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</si>
  <si>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</si>
  <si>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</si>
  <si>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</si>
  <si>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</si>
  <si>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</si>
  <si>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</si>
  <si>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</si>
  <si>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</si>
  <si>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</si>
  <si>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</si>
  <si>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</si>
  <si>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</si>
  <si>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</si>
  <si>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</si>
  <si>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</si>
  <si>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</si>
  <si>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</si>
  <si>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</si>
  <si>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</si>
  <si>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</si>
  <si>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</si>
  <si>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</si>
  <si>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</si>
  <si>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</si>
  <si>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</si>
  <si>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</si>
  <si>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</si>
  <si>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</si>
  <si>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</si>
  <si>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</si>
  <si>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</si>
  <si>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</si>
  <si>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</si>
  <si>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</si>
  <si>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</si>
  <si>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</si>
  <si>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</si>
  <si>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</si>
  <si>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</si>
  <si>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</si>
  <si>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</si>
  <si>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</si>
  <si>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</si>
  <si>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</si>
  <si>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</si>
  <si>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</si>
  <si>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</si>
  <si>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</si>
  <si>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</si>
  <si>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</si>
  <si>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</si>
  <si>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</si>
  <si>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</si>
  <si>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</si>
  <si>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</si>
  <si>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</si>
  <si>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</si>
  <si>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</si>
  <si>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</si>
  <si>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</si>
  <si>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</si>
  <si>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</si>
  <si>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</si>
  <si>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</si>
  <si>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</si>
  <si>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</si>
  <si>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</si>
  <si>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</si>
  <si>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</si>
  <si>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</si>
  <si>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</si>
  <si>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</si>
  <si>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</si>
  <si>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</si>
  <si>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</si>
  <si>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</si>
  <si>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</si>
  <si>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</si>
  <si>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</si>
  <si>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</si>
  <si>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</si>
  <si>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</si>
  <si>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</si>
  <si>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</si>
  <si>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</si>
  <si>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</si>
  <si>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</si>
  <si>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</si>
  <si>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</si>
  <si>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</si>
  <si>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</si>
  <si>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</si>
  <si>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</si>
  <si>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</si>
  <si>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</si>
  <si>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</si>
  <si>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</si>
  <si>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</si>
  <si>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</si>
  <si>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</si>
  <si>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</si>
  <si>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</si>
  <si>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</si>
  <si>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</si>
  <si>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</si>
  <si>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</si>
  <si>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</si>
  <si>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</si>
  <si>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</si>
  <si>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</si>
  <si>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</si>
  <si>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</si>
  <si>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</si>
  <si>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</si>
  <si>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</si>
  <si>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</si>
  <si>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</si>
  <si>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</si>
  <si>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</si>
  <si>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</si>
  <si>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</si>
  <si>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</si>
  <si>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</si>
  <si>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</si>
  <si>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</si>
  <si>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</si>
  <si>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</si>
  <si>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</si>
  <si>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</si>
  <si>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</si>
  <si>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</si>
  <si>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</si>
  <si>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</si>
  <si>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</si>
  <si>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</si>
  <si>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</si>
  <si>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</si>
  <si>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</si>
  <si>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</si>
  <si>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</si>
  <si>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</si>
  <si>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</si>
  <si>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</si>
  <si>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</si>
  <si>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</si>
  <si>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</si>
  <si>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</si>
  <si>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</si>
  <si>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</si>
  <si>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</si>
  <si>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</si>
  <si>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</si>
  <si>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</si>
  <si>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</si>
  <si>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</si>
  <si>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</si>
  <si>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</si>
  <si>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</si>
  <si>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</si>
  <si>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</si>
  <si>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</si>
  <si>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</si>
  <si>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</si>
  <si>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</si>
  <si>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</si>
  <si>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</si>
  <si>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</si>
  <si>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</si>
  <si>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</si>
  <si>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</si>
  <si>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</si>
  <si>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</si>
  <si>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</si>
  <si>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</si>
  <si>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</si>
  <si>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</si>
  <si>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</si>
  <si>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</si>
  <si>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</si>
  <si>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</si>
  <si>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</si>
  <si>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</si>
  <si>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</si>
  <si>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</si>
  <si>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</si>
  <si>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</si>
  <si>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</si>
  <si>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</si>
  <si>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</si>
  <si>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</si>
  <si>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</si>
  <si>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</si>
  <si>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</si>
  <si>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</si>
  <si>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</si>
  <si>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</si>
  <si>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</si>
  <si>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</si>
  <si>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</si>
  <si>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</si>
  <si>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</si>
  <si>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</si>
  <si>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</si>
  <si>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</si>
  <si>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</si>
  <si>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</si>
  <si>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</si>
  <si>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</si>
  <si>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</si>
  <si>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</si>
  <si>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</si>
  <si>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</si>
  <si>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</si>
  <si>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</si>
  <si>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</si>
  <si>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</si>
  <si>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</si>
  <si>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</si>
  <si>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</si>
  <si>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</si>
  <si>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</si>
  <si>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</si>
  <si>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</si>
  <si>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</si>
  <si>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</si>
  <si>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</si>
  <si>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</si>
  <si>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</si>
  <si>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</si>
  <si>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</si>
  <si>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</si>
  <si>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</si>
  <si>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</si>
  <si>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</si>
  <si>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</si>
  <si>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</si>
  <si>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</si>
  <si>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</si>
  <si>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</si>
  <si>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</si>
  <si>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</si>
  <si>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</si>
  <si>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</si>
  <si>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</si>
  <si>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</si>
  <si>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</si>
  <si>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</si>
  <si>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</si>
  <si>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</si>
  <si>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</si>
  <si>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</si>
  <si>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</si>
  <si>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</si>
  <si>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</si>
  <si>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</si>
  <si>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</si>
  <si>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</si>
  <si>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</si>
  <si>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</si>
  <si>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</si>
  <si>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</si>
  <si>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</si>
  <si>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</si>
  <si>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</si>
  <si>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</si>
  <si>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</si>
  <si>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</si>
  <si>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</si>
  <si>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</si>
  <si>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</si>
  <si>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</si>
  <si>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</si>
  <si>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</si>
  <si>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</si>
  <si>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</si>
  <si>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</si>
  <si>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</si>
  <si>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</si>
  <si>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</si>
  <si>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</si>
  <si>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</si>
  <si>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</si>
  <si>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</si>
  <si>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</si>
  <si>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</si>
  <si>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</si>
  <si>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</si>
  <si>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</si>
  <si>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</si>
  <si>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</si>
  <si>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</si>
  <si>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</si>
  <si>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</si>
  <si>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</si>
  <si>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</si>
  <si>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</si>
  <si>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</si>
  <si>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</si>
  <si>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</si>
  <si>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</si>
  <si>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</si>
  <si>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</si>
  <si>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</si>
  <si>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</si>
  <si>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</si>
  <si>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</si>
  <si>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</si>
  <si>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</si>
  <si>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</si>
  <si>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</si>
  <si>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</si>
  <si>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</si>
  <si>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</si>
  <si>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</si>
  <si>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</si>
  <si>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</si>
  <si>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</si>
  <si>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</si>
  <si>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</si>
  <si>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</si>
  <si>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</si>
  <si>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</si>
  <si>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</si>
  <si>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</si>
  <si>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</si>
  <si>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</si>
  <si>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</si>
  <si>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</si>
  <si>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</si>
  <si>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</si>
  <si>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</si>
  <si>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</si>
  <si>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</si>
  <si>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</si>
  <si>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</si>
  <si>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</si>
  <si>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</si>
  <si>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</si>
  <si>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</si>
  <si>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</si>
  <si>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</si>
  <si>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</si>
  <si>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</si>
  <si>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</si>
  <si>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</si>
  <si>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</si>
  <si>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</si>
  <si>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</si>
  <si>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</si>
  <si>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</si>
  <si>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</si>
  <si>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</si>
  <si>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</si>
  <si>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</si>
  <si>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</si>
  <si>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</si>
  <si>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</si>
  <si>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</si>
  <si>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</si>
  <si>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</si>
  <si>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</si>
  <si>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</si>
  <si>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</si>
  <si>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</si>
  <si>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</si>
  <si>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</si>
  <si>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</si>
  <si>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</si>
  <si>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</si>
  <si>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</si>
  <si>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</si>
  <si>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</si>
  <si>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</si>
  <si>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</si>
  <si>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</si>
  <si>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</si>
  <si>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</si>
  <si>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</si>
  <si>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</si>
  <si>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</si>
  <si>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</si>
  <si>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</si>
  <si>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</si>
  <si>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</si>
  <si>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</si>
  <si>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</si>
  <si>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</si>
  <si>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</si>
  <si>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</si>
  <si>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</si>
  <si>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</si>
  <si>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</si>
  <si>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</si>
  <si>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</si>
  <si>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</si>
  <si>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</si>
  <si>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</si>
  <si>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</si>
  <si>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</si>
  <si>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</si>
  <si>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</si>
  <si>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</si>
  <si>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</si>
  <si>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</si>
  <si>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</si>
  <si>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</si>
  <si>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</si>
  <si>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</si>
  <si>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</si>
  <si>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</si>
  <si>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</si>
  <si>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</si>
  <si>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</si>
  <si>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</si>
  <si>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</si>
  <si>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</si>
  <si>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</si>
  <si>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</si>
  <si>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</si>
  <si>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</si>
  <si>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</si>
  <si>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</si>
  <si>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</si>
  <si>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</si>
  <si>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</si>
  <si>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</si>
  <si>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</si>
  <si>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</si>
  <si>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</si>
  <si>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</si>
  <si>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</si>
  <si>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</si>
  <si>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</si>
  <si>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</si>
  <si>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</si>
  <si>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</si>
  <si>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</si>
  <si>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</si>
  <si>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</si>
  <si>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</si>
  <si>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</si>
  <si>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</si>
  <si>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</si>
  <si>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</si>
  <si>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</si>
  <si>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</si>
  <si>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</si>
  <si>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</si>
  <si>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</si>
  <si>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</si>
  <si>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</si>
  <si>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</si>
  <si>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</si>
  <si>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</si>
  <si>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</si>
  <si>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</si>
  <si>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</si>
  <si>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</si>
  <si>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</si>
  <si>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</si>
  <si>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</si>
  <si>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</si>
  <si>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</si>
  <si>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</si>
  <si>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</si>
  <si>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</si>
  <si>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</si>
  <si>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</si>
  <si>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</si>
  <si>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</si>
  <si>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</si>
  <si>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</si>
  <si>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</si>
  <si>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</si>
  <si>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</si>
  <si>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</si>
  <si>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</si>
  <si>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</si>
  <si>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</si>
  <si>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</si>
  <si>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</si>
  <si>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</si>
  <si>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</si>
  <si>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</si>
  <si>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</si>
  <si>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</si>
  <si>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</si>
  <si>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</si>
  <si>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</si>
  <si>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</si>
  <si>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</si>
  <si>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</si>
  <si>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</si>
  <si>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</si>
  <si>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</si>
  <si>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</si>
  <si>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</si>
  <si>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</si>
  <si>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</si>
  <si>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</si>
  <si>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</si>
  <si>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</si>
  <si>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</si>
  <si>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</si>
  <si>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</si>
  <si>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</si>
  <si>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</si>
  <si>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</si>
  <si>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</si>
  <si>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</si>
  <si>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</si>
  <si>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</si>
  <si>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</si>
  <si>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</si>
  <si>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</si>
  <si>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</si>
  <si>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</si>
  <si>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</si>
  <si>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</si>
  <si>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</si>
  <si>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</si>
  <si>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</si>
  <si>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</si>
  <si>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</si>
  <si>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</si>
  <si>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</si>
  <si>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</si>
  <si>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</si>
  <si>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</si>
  <si>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</si>
  <si>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</si>
  <si>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</si>
  <si>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</si>
  <si>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</si>
  <si>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</si>
  <si>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</si>
  <si>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</si>
  <si>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</si>
  <si>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</si>
  <si>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</si>
  <si>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</si>
  <si>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</si>
  <si>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</si>
  <si>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</si>
  <si>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</si>
  <si>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</si>
  <si>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</si>
  <si>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</si>
  <si>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</si>
  <si>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</si>
  <si>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</si>
  <si>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</si>
  <si>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</si>
  <si>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</si>
  <si>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</si>
  <si>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</si>
  <si>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</si>
  <si>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</si>
  <si>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</si>
  <si>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</si>
  <si>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</si>
  <si>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</si>
  <si>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</si>
  <si>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</si>
  <si>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</si>
  <si>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</si>
  <si>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</si>
  <si>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</si>
  <si>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</si>
  <si>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</si>
  <si>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</si>
  <si>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</si>
  <si>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</si>
  <si>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</si>
  <si>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</si>
  <si>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</si>
  <si>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</si>
  <si>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</si>
  <si>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</si>
  <si>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</si>
  <si>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</si>
  <si>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</si>
  <si>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</si>
  <si>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</si>
  <si>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</si>
  <si>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</si>
  <si>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</si>
  <si>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</si>
  <si>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</si>
  <si>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</si>
  <si>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</si>
  <si>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</si>
  <si>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</si>
  <si>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</si>
  <si>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</si>
  <si>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</si>
  <si>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</si>
  <si>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</si>
  <si>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</si>
  <si>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</si>
  <si>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</si>
  <si>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</si>
  <si>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</si>
  <si>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</si>
  <si>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</si>
  <si>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</si>
  <si>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</si>
  <si>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</si>
  <si>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</si>
  <si>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</si>
  <si>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</si>
  <si>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</si>
  <si>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</si>
  <si>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</si>
  <si>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</si>
  <si>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</si>
  <si>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</si>
  <si>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</si>
  <si>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</si>
  <si>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</si>
  <si>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</si>
  <si>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</si>
  <si>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</si>
  <si>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</si>
  <si>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</si>
  <si>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</si>
  <si>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</si>
  <si>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</si>
  <si>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</si>
  <si>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</si>
  <si>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</si>
  <si>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</si>
  <si>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</si>
  <si>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</si>
  <si>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</si>
  <si>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</si>
  <si>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</si>
  <si>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</si>
  <si>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</si>
  <si>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</si>
  <si>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</si>
  <si>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</si>
  <si>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</si>
  <si>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</si>
  <si>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</si>
  <si>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</si>
  <si>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</si>
  <si>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</si>
  <si>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</si>
  <si>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</si>
  <si>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</si>
  <si>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</si>
  <si>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</si>
  <si>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</si>
  <si>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</si>
  <si>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</si>
  <si>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</si>
  <si>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</si>
  <si>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</si>
  <si>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</si>
  <si>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</si>
  <si>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</si>
  <si>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</si>
  <si>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</si>
  <si>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</si>
  <si>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</si>
  <si>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</si>
  <si>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</si>
  <si>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</si>
  <si>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</si>
  <si>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</si>
  <si>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</si>
  <si>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</si>
  <si>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</si>
  <si>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</si>
  <si>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</si>
  <si>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</si>
  <si>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</si>
  <si>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</si>
  <si>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</si>
  <si>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</si>
  <si>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</si>
  <si>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</si>
  <si>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</si>
  <si>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</si>
  <si>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</si>
  <si>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</si>
  <si>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</si>
  <si>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</si>
  <si>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</si>
  <si>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</si>
  <si>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</si>
  <si>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</si>
  <si>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</si>
  <si>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</si>
  <si>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</si>
  <si>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</si>
  <si>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</si>
  <si>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</si>
  <si>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</si>
  <si>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</si>
  <si>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</si>
  <si>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</si>
  <si>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</si>
  <si>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</si>
  <si>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</si>
  <si>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</si>
  <si>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</si>
  <si>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</si>
  <si>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</si>
  <si>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</si>
  <si>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</si>
  <si>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</si>
  <si>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</si>
  <si>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</si>
  <si>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</si>
  <si>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</si>
  <si>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</si>
  <si>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</si>
  <si>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</si>
  <si>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</si>
  <si>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</si>
  <si>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</si>
  <si>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</si>
  <si>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</si>
  <si>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</si>
  <si>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</si>
  <si>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</si>
  <si>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</si>
  <si>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</si>
  <si>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</si>
  <si>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</si>
  <si>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</si>
  <si>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</si>
  <si>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</si>
  <si>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</si>
  <si>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</si>
  <si>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</si>
  <si>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</si>
  <si>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</si>
  <si>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</si>
  <si>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</si>
  <si>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</si>
  <si>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</si>
  <si>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</si>
  <si>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</si>
  <si>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</si>
  <si>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</si>
  <si>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</si>
  <si>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</si>
  <si>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</si>
  <si>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</si>
  <si>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</si>
  <si>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</si>
  <si>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</si>
  <si>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</si>
  <si>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</si>
  <si>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</si>
  <si>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</si>
  <si>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</si>
  <si>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</si>
  <si>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</si>
  <si>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</si>
  <si>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</si>
  <si>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</si>
  <si>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</si>
  <si>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</si>
  <si>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</si>
  <si>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</si>
  <si>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</si>
  <si>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</si>
  <si>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</si>
  <si>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</si>
  <si>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</si>
  <si>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</si>
  <si>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</si>
  <si>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</si>
  <si>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</si>
  <si>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</si>
  <si>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</si>
  <si>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</si>
  <si>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</si>
  <si>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</si>
  <si>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</si>
  <si>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</si>
  <si>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</si>
  <si>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</si>
  <si>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</si>
  <si>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</si>
  <si>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</si>
  <si>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</si>
  <si>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</si>
  <si>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</si>
  <si>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</si>
  <si>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</si>
  <si>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</si>
  <si>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</si>
  <si>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</si>
  <si>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</si>
  <si>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</si>
  <si>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</si>
  <si>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</si>
  <si>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</si>
  <si>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</si>
  <si>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</si>
  <si>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</si>
  <si>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</si>
  <si>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</si>
  <si>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</si>
  <si>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</si>
  <si>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</si>
  <si>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</si>
  <si>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</si>
  <si>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</si>
  <si>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</si>
  <si>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</si>
  <si>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</si>
  <si>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</si>
  <si>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</si>
  <si>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</si>
  <si>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</si>
  <si>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</si>
  <si>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</si>
  <si>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</si>
  <si>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</si>
  <si>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</si>
  <si>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</si>
  <si>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</si>
  <si>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</si>
  <si>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</si>
  <si>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</si>
  <si>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</si>
  <si>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</si>
  <si>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</si>
  <si>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</si>
  <si>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</si>
  <si>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</si>
  <si>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</si>
  <si>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</si>
  <si>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</si>
  <si>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</si>
  <si>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</si>
  <si>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</si>
  <si>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</si>
  <si>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</si>
  <si>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</si>
  <si>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</si>
  <si>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</si>
  <si>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</si>
  <si>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</si>
  <si>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</si>
  <si>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</si>
  <si>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</si>
  <si>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</si>
  <si>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</si>
  <si>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</si>
  <si>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</si>
  <si>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</si>
  <si>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</si>
  <si>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</si>
  <si>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</si>
  <si>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</si>
  <si>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</si>
  <si>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</si>
  <si>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</si>
  <si>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</si>
  <si>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</si>
  <si>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</si>
  <si>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</si>
  <si>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</si>
  <si>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</si>
  <si>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</si>
  <si>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</si>
  <si>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</si>
  <si>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</si>
  <si>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</si>
  <si>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</si>
  <si>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</si>
  <si>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</si>
  <si>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</si>
  <si>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</si>
  <si>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</si>
  <si>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</si>
  <si>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</si>
  <si>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</si>
  <si>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</si>
  <si>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</si>
  <si>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</si>
  <si>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</si>
  <si>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</si>
  <si>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</si>
  <si>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</si>
  <si>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</si>
  <si>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</si>
  <si>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</si>
  <si>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</si>
  <si>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</si>
  <si>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</si>
  <si>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</si>
  <si>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</si>
  <si>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</si>
  <si>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</si>
  <si>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</si>
  <si>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</si>
  <si>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</si>
  <si>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</si>
  <si>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</si>
  <si>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</si>
  <si>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</si>
  <si>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</si>
  <si>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</si>
  <si>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</si>
  <si>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</si>
  <si>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</si>
  <si>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</si>
  <si>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</si>
  <si>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</si>
  <si>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</si>
  <si>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</si>
  <si>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</si>
  <si>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</si>
  <si>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</si>
  <si>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</si>
  <si>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</si>
  <si>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</si>
  <si>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</si>
  <si>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</si>
  <si>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</si>
  <si>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</si>
  <si>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</si>
  <si>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</si>
  <si>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</si>
  <si>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</si>
  <si>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</si>
  <si>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</si>
  <si>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</si>
  <si>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</si>
  <si>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</si>
  <si>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</si>
  <si>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</si>
  <si>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</si>
  <si>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</si>
  <si>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</si>
  <si>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</si>
  <si>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</si>
  <si>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</si>
  <si>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</si>
  <si>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</si>
  <si>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</si>
  <si>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</si>
  <si>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</si>
  <si>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</si>
  <si>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</si>
  <si>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</si>
  <si>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</si>
  <si>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</si>
  <si>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</si>
  <si>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</si>
  <si>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</si>
  <si>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</si>
  <si>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</si>
  <si>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</si>
  <si>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</si>
  <si>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</si>
  <si>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</si>
  <si>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</si>
  <si>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</si>
  <si>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</si>
  <si>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</si>
  <si>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</si>
  <si>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</si>
  <si>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</si>
  <si>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</si>
  <si>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</si>
  <si>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</si>
  <si>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</si>
  <si>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</si>
  <si>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</si>
  <si>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</si>
  <si>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</si>
  <si>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</si>
  <si>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</si>
  <si>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</si>
  <si>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</si>
  <si>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</si>
  <si>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</si>
  <si>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</si>
  <si>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</si>
  <si>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</si>
  <si>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</si>
  <si>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</si>
  <si>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</si>
  <si>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</si>
  <si>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</si>
  <si>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</si>
  <si>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</si>
  <si>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</si>
  <si>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</si>
  <si>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</si>
  <si>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</si>
  <si>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</si>
  <si>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</si>
  <si>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</si>
  <si>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</si>
  <si>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</si>
  <si>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</si>
  <si>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</si>
  <si>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</si>
  <si>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</si>
  <si>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</si>
  <si>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</si>
  <si>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</si>
  <si>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</si>
  <si>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</si>
  <si>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</si>
  <si>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</si>
  <si>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</si>
  <si>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</si>
  <si>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</si>
  <si>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</si>
  <si>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</si>
  <si>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</si>
  <si>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</si>
  <si>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</si>
  <si>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</si>
  <si>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</si>
  <si>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</si>
  <si>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</si>
  <si>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</si>
  <si>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</si>
  <si>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</si>
  <si>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</si>
  <si>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</si>
  <si>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</si>
  <si>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</si>
  <si>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</si>
  <si>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</si>
  <si>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</si>
  <si>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</si>
  <si>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</si>
  <si>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</si>
  <si>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</si>
  <si>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</si>
  <si>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</si>
  <si>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</si>
  <si>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</si>
  <si>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</si>
  <si>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</si>
  <si>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</si>
  <si>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</si>
  <si>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</si>
  <si>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</si>
  <si>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</si>
  <si>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</si>
  <si>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</si>
  <si>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</si>
  <si>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</si>
  <si>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</si>
  <si>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</si>
  <si>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</si>
  <si>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</si>
  <si>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</si>
  <si>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</si>
  <si>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</si>
  <si>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</si>
  <si>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</si>
  <si>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</si>
  <si>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</si>
  <si>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</si>
  <si>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</si>
  <si>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</si>
  <si>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</si>
  <si>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</si>
  <si>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</si>
  <si>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</si>
  <si>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</si>
  <si>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</si>
  <si>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</si>
  <si>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</si>
  <si>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</si>
  <si>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</si>
  <si>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</si>
  <si>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</si>
  <si>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</si>
  <si>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</si>
  <si>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</si>
  <si>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</si>
  <si>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</si>
  <si>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</si>
  <si>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</si>
  <si>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</si>
  <si>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</si>
  <si>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</si>
  <si>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</si>
  <si>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</si>
  <si>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</si>
  <si>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</si>
  <si>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</si>
  <si>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</si>
  <si>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</si>
  <si>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</si>
  <si>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</si>
  <si>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</si>
  <si>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</si>
  <si>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</si>
  <si>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</si>
  <si>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</si>
  <si>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</si>
  <si>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</si>
  <si>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</si>
  <si>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</si>
  <si>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</si>
  <si>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</si>
  <si>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</si>
  <si>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</si>
  <si>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</si>
  <si>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</si>
  <si>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</si>
  <si>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</si>
  <si>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</si>
  <si>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</si>
  <si>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</si>
  <si>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</si>
  <si>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</si>
  <si>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</si>
  <si>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</si>
  <si>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</si>
  <si>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</si>
  <si>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</si>
  <si>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</si>
  <si>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</si>
  <si>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</si>
  <si>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</si>
  <si>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</si>
  <si>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</si>
  <si>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</si>
  <si>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</si>
  <si>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</si>
  <si>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</si>
  <si>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</si>
  <si>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</si>
  <si>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</si>
  <si>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</si>
  <si>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</si>
  <si>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</si>
  <si>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</si>
  <si>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</si>
  <si>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</si>
  <si>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</si>
  <si>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</si>
  <si>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</si>
  <si>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</si>
  <si>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</si>
  <si>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</si>
  <si>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</si>
  <si>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</si>
  <si>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</si>
  <si>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</si>
  <si>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</si>
  <si>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</si>
  <si>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</si>
  <si>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</si>
  <si>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</si>
  <si>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</si>
  <si>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</si>
  <si>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</si>
  <si>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</si>
  <si>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</si>
  <si>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</si>
  <si>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</si>
  <si>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</si>
  <si>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</si>
  <si>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</si>
  <si>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</si>
  <si>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</si>
  <si>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</si>
  <si>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</si>
  <si>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</si>
  <si>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</si>
  <si>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</si>
  <si>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</si>
  <si>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</si>
  <si>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</si>
  <si>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</si>
  <si>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</si>
  <si>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</si>
  <si>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</si>
  <si>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</si>
  <si>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</si>
  <si>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</si>
  <si>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</si>
  <si>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</si>
  <si>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</si>
  <si>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</si>
  <si>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</si>
  <si>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</si>
  <si>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</si>
  <si>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</si>
  <si>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</si>
  <si>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</si>
  <si>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</si>
  <si>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</si>
  <si>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</si>
  <si>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</si>
  <si>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</si>
  <si>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</si>
  <si>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</si>
  <si>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</si>
  <si>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</si>
  <si>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</si>
  <si>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</si>
  <si>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</si>
  <si>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</si>
  <si>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</si>
  <si>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</si>
  <si>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</si>
  <si>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</si>
  <si>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</si>
  <si>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</si>
  <si>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</si>
  <si>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</si>
  <si>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</si>
  <si>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</si>
  <si>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</si>
  <si>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</si>
  <si>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</si>
  <si>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</si>
  <si>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</si>
  <si>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</si>
  <si>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</si>
  <si>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</si>
  <si>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</si>
  <si>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</si>
  <si>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</si>
  <si>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</si>
  <si>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</si>
  <si>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</si>
  <si>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</si>
  <si>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</si>
  <si>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</si>
  <si>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</si>
  <si>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</si>
  <si>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</si>
  <si>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</si>
  <si>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</si>
  <si>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</si>
  <si>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</si>
  <si>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</si>
  <si>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</si>
  <si>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</si>
  <si>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</si>
  <si>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</si>
  <si>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</si>
  <si>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</si>
  <si>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</si>
  <si>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</si>
  <si>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</si>
  <si>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</si>
  <si>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</si>
  <si>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</si>
  <si>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</si>
  <si>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</si>
  <si>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</si>
  <si>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</si>
  <si>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</si>
  <si>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</si>
  <si>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</si>
  <si>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</si>
  <si>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</si>
  <si>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</si>
  <si>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</si>
  <si>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</si>
  <si>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</si>
  <si>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</si>
  <si>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</si>
  <si>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</si>
  <si>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</si>
  <si>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</si>
  <si>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</si>
  <si>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</si>
  <si>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</si>
  <si>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</si>
  <si>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</si>
  <si>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</si>
  <si>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</si>
  <si>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</si>
  <si>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</si>
  <si>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</si>
  <si>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</si>
  <si>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</si>
  <si>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</si>
  <si>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</si>
  <si>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</si>
  <si>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</si>
  <si>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</si>
  <si>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</si>
  <si>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</si>
  <si>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</si>
  <si>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</si>
  <si>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</si>
  <si>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</si>
  <si>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</si>
  <si>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</si>
  <si>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</si>
  <si>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</si>
  <si>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</si>
  <si>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</si>
  <si>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</si>
  <si>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</si>
  <si>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</si>
  <si>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</si>
  <si>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</si>
  <si>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</si>
  <si>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</si>
  <si>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</si>
  <si>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</si>
  <si>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</si>
  <si>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</si>
  <si>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</si>
  <si>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</si>
  <si>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</si>
  <si>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</si>
  <si>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</si>
  <si>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</si>
  <si>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</si>
  <si>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</si>
  <si>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</si>
  <si>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</si>
  <si>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</si>
  <si>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</si>
  <si>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</si>
  <si>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</si>
  <si>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</si>
  <si>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</si>
  <si>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</si>
  <si>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</si>
  <si>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</si>
  <si>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</si>
  <si>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</si>
  <si>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</si>
  <si>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</si>
  <si>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</si>
  <si>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</si>
  <si>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</si>
  <si>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</si>
  <si>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</si>
  <si>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</si>
  <si>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</si>
  <si>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</si>
  <si>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</si>
  <si>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</si>
  <si>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</si>
  <si>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</si>
  <si>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</si>
  <si>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</si>
  <si>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</si>
  <si>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</si>
  <si>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</si>
  <si>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</si>
  <si>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</si>
  <si>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</si>
  <si>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</si>
  <si>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</si>
  <si>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</si>
  <si>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</si>
  <si>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</si>
  <si>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</si>
  <si>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</si>
  <si>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</si>
  <si>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</si>
  <si>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</si>
  <si>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</si>
  <si>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</si>
  <si>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</si>
  <si>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</si>
  <si>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</si>
  <si>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</si>
  <si>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</si>
  <si>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</si>
  <si>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</si>
  <si>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</si>
  <si>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</si>
  <si>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</si>
  <si>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</si>
  <si>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</si>
  <si>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</si>
  <si>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</si>
  <si>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</si>
  <si>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</si>
  <si>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</si>
  <si>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</si>
  <si>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</si>
  <si>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</si>
  <si>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</si>
  <si>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</si>
  <si>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</si>
  <si>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</si>
  <si>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</si>
  <si>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</si>
  <si>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</si>
  <si>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</si>
  <si>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</si>
  <si>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</si>
  <si>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</si>
  <si>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</si>
  <si>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</si>
  <si>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</si>
  <si>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</si>
  <si>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</si>
  <si>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</si>
  <si>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</si>
  <si>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</si>
  <si>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</si>
  <si>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</si>
  <si>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</si>
  <si>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</si>
  <si>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</si>
  <si>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</si>
  <si>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</si>
  <si>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</si>
  <si>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</si>
  <si>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</si>
  <si>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</si>
  <si>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</si>
  <si>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</si>
  <si>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</si>
  <si>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</si>
  <si>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</si>
  <si>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</si>
  <si>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</si>
  <si>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</si>
  <si>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</si>
  <si>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</si>
  <si>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</si>
  <si>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</si>
  <si>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</si>
  <si>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</si>
  <si>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</si>
  <si>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</si>
  <si>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</si>
  <si>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</si>
  <si>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</si>
  <si>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</si>
  <si>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</si>
  <si>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</si>
  <si>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</si>
  <si>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</si>
  <si>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</si>
  <si>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</si>
  <si>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</si>
  <si>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</si>
  <si>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</si>
  <si>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</si>
  <si>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</si>
  <si>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</si>
  <si>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</si>
  <si>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</si>
  <si>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</si>
  <si>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</si>
  <si>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</si>
  <si>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</si>
  <si>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</si>
  <si>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</si>
  <si>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</si>
  <si>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</si>
  <si>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</si>
  <si>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</si>
  <si>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</si>
  <si>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</si>
  <si>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</si>
  <si>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</si>
  <si>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</si>
  <si>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</si>
  <si>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</si>
  <si>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</si>
  <si>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</si>
  <si>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</si>
  <si>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</si>
  <si>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</si>
  <si>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</si>
  <si>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</si>
  <si>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</si>
  <si>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</si>
  <si>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</si>
  <si>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</si>
  <si>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</si>
  <si>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</si>
  <si>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</si>
  <si>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</si>
  <si>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</si>
  <si>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</si>
  <si>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</si>
  <si>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</si>
  <si>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</si>
  <si>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</si>
  <si>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</si>
  <si>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</si>
  <si>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</si>
  <si>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</si>
  <si>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</si>
  <si>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</si>
  <si>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</si>
  <si>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</si>
  <si>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</si>
  <si>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</si>
  <si>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</si>
  <si>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</si>
  <si>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</si>
  <si>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</si>
  <si>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</si>
  <si>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</si>
  <si>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</si>
  <si>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</si>
  <si>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</si>
  <si>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</si>
  <si>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</si>
  <si>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</si>
  <si>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</si>
  <si>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</si>
  <si>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</si>
  <si>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</si>
  <si>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</si>
  <si>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</si>
  <si>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</si>
  <si>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</si>
  <si>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</si>
  <si>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</si>
  <si>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</si>
  <si>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</si>
  <si>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</si>
  <si>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</si>
  <si>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</si>
  <si>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</si>
  <si>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</si>
  <si>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</si>
  <si>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</si>
  <si>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</si>
  <si>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</si>
  <si>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</si>
  <si>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</si>
  <si>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</si>
  <si>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</si>
  <si>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</si>
  <si>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</si>
  <si>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</si>
  <si>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</si>
  <si>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</si>
  <si>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</si>
  <si>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</si>
  <si>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</si>
  <si>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</si>
  <si>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</si>
  <si>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</si>
  <si>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</si>
  <si>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</si>
  <si>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</si>
  <si>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</si>
  <si>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</si>
  <si>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</si>
  <si>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</si>
  <si>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</si>
  <si>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</si>
  <si>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</si>
  <si>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</si>
  <si>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</si>
  <si>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</si>
  <si>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</si>
  <si>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</si>
  <si>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</si>
  <si>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</si>
  <si>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</si>
  <si>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</si>
  <si>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</si>
  <si>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</si>
  <si>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</si>
  <si>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</si>
  <si>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</si>
  <si>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</si>
  <si>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</si>
  <si>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</si>
  <si>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</si>
  <si>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</si>
  <si>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</si>
  <si>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</si>
  <si>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</si>
  <si>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</si>
  <si>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</si>
  <si>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</si>
  <si>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</si>
  <si>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</si>
  <si>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</si>
  <si>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</si>
  <si>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</si>
  <si>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</si>
  <si>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</si>
  <si>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</si>
  <si>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</si>
  <si>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</si>
  <si>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</si>
  <si>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</si>
  <si>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</si>
  <si>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</si>
  <si>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</si>
  <si>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</si>
  <si>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</si>
  <si>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</si>
  <si>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</si>
  <si>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</si>
  <si>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</si>
  <si>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</si>
  <si>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</si>
  <si>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</si>
  <si>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</si>
  <si>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</si>
  <si>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</si>
  <si>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</si>
  <si>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</si>
  <si>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</si>
  <si>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</si>
  <si>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</si>
  <si>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</si>
  <si>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</si>
  <si>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</si>
  <si>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</si>
  <si>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</si>
  <si>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</si>
  <si>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</si>
  <si>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</si>
  <si>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</si>
  <si>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</si>
  <si>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</si>
  <si>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</si>
  <si>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</si>
  <si>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</si>
  <si>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</si>
  <si>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</si>
  <si>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</si>
  <si>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</si>
  <si>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</si>
  <si>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</si>
  <si>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</si>
  <si>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</si>
  <si>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</si>
  <si>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</si>
  <si>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</si>
  <si>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</si>
  <si>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</si>
  <si>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</si>
  <si>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</si>
  <si>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</si>
  <si>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</si>
  <si>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</si>
  <si>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</si>
  <si>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</si>
  <si>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</si>
  <si>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</si>
  <si>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</si>
  <si>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</si>
  <si>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</si>
  <si>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</si>
  <si>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</si>
  <si>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</si>
  <si>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</si>
  <si>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</si>
  <si>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</si>
  <si>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</si>
  <si>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</si>
  <si>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</si>
  <si>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</si>
  <si>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</si>
  <si>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</si>
  <si>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</si>
  <si>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</si>
  <si>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</si>
  <si>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</si>
  <si>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</si>
  <si>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</si>
  <si>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</si>
  <si>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</si>
  <si>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</si>
  <si>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</si>
  <si>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</si>
  <si>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</si>
  <si>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</si>
  <si>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</si>
  <si>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</si>
  <si>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</si>
  <si>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</si>
  <si>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</si>
  <si>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</si>
  <si>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</si>
  <si>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</si>
  <si>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</si>
  <si>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</si>
  <si>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</si>
  <si>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</si>
  <si>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</si>
  <si>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</si>
  <si>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</si>
  <si>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</si>
  <si>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</si>
  <si>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</si>
  <si>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</si>
  <si>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</si>
  <si>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</si>
  <si>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</si>
  <si>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</si>
  <si>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</si>
  <si>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</si>
  <si>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</si>
  <si>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</si>
  <si>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</si>
  <si>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</si>
  <si>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</si>
  <si>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</si>
  <si>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</si>
  <si>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</si>
  <si>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</si>
  <si>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</si>
  <si>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</si>
  <si>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</si>
  <si>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</si>
  <si>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</si>
  <si>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</si>
  <si>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</si>
  <si>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</si>
  <si>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</si>
  <si>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</si>
  <si>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</si>
  <si>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</si>
  <si>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</si>
  <si>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</si>
  <si>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</si>
  <si>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</si>
  <si>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</si>
  <si>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</si>
  <si>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</si>
  <si>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</si>
  <si>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</si>
  <si>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</si>
  <si>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</si>
  <si>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</si>
  <si>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</si>
  <si>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</si>
  <si>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</si>
  <si>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</si>
  <si>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</si>
  <si>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</si>
  <si>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</si>
  <si>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</si>
  <si>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</si>
  <si>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</si>
  <si>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</si>
  <si>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</si>
  <si>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</si>
  <si>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</si>
  <si>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</si>
  <si>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</si>
  <si>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</si>
  <si>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</si>
  <si>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</si>
  <si>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</si>
  <si>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</si>
  <si>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</si>
  <si>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</si>
  <si>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</si>
  <si>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</si>
  <si>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</si>
  <si>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</si>
  <si>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</si>
  <si>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</si>
  <si>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</si>
  <si>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</si>
  <si>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</si>
  <si>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</si>
  <si>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</si>
  <si>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</si>
  <si>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</si>
  <si>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</si>
  <si>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</si>
  <si>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</si>
  <si>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</si>
  <si>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</si>
  <si>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</si>
  <si>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</si>
  <si>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</si>
  <si>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</si>
  <si>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</si>
  <si>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</si>
  <si>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</si>
  <si>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</si>
  <si>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</si>
  <si>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</si>
  <si>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</si>
  <si>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</si>
  <si>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</si>
  <si>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</si>
  <si>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</si>
  <si>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</si>
  <si>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</si>
  <si>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</si>
  <si>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</si>
  <si>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</si>
  <si>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</si>
  <si>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</si>
  <si>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</si>
  <si>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</si>
  <si>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</si>
  <si>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</si>
  <si>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</si>
  <si>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</si>
  <si>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</si>
  <si>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</si>
  <si>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</si>
  <si>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</si>
  <si>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</si>
  <si>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</si>
  <si>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</si>
  <si>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</si>
  <si>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</si>
  <si>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</si>
  <si>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</si>
  <si>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</si>
  <si>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</si>
  <si>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</si>
  <si>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</si>
  <si>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</si>
  <si>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</si>
  <si>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</si>
  <si>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</si>
  <si>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</si>
  <si>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</si>
  <si>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</si>
  <si>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</si>
  <si>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</si>
  <si>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</si>
  <si>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</si>
  <si>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</si>
  <si>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</si>
  <si>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</si>
  <si>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</si>
  <si>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</si>
  <si>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</si>
  <si>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</si>
  <si>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</si>
  <si>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</si>
  <si>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</si>
  <si>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</si>
  <si>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</si>
  <si>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</si>
  <si>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</si>
  <si>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</si>
  <si>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</si>
  <si>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</si>
  <si>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</si>
  <si>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</si>
  <si>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</si>
  <si>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</si>
  <si>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</si>
  <si>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</si>
  <si>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</si>
  <si>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</si>
  <si>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</si>
  <si>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</si>
  <si>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</si>
  <si>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</si>
  <si>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</si>
  <si>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</si>
  <si>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</si>
  <si>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</si>
  <si>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</si>
  <si>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</si>
  <si>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</si>
  <si>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</si>
  <si>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</si>
  <si>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</si>
  <si>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</si>
  <si>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</si>
  <si>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</si>
  <si>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</si>
  <si>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</si>
  <si>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</si>
  <si>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</si>
  <si>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</si>
  <si>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</si>
  <si>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</si>
  <si>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</si>
  <si>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</si>
  <si>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</si>
  <si>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</si>
  <si>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</si>
  <si>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</si>
  <si>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</si>
  <si>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</si>
  <si>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</si>
  <si>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</si>
  <si>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</si>
  <si>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</si>
  <si>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</si>
  <si>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</si>
  <si>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</si>
  <si>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</si>
  <si>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</si>
  <si>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</si>
  <si>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</si>
  <si>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</si>
  <si>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</si>
  <si>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</si>
  <si>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</si>
  <si>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</si>
  <si>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</si>
  <si>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</si>
  <si>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</si>
  <si>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</si>
  <si>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</si>
  <si>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</si>
  <si>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</si>
  <si>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</si>
  <si>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</si>
  <si>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</si>
  <si>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</si>
  <si>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</si>
  <si>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</si>
  <si>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</si>
  <si>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</si>
  <si>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</si>
  <si>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</si>
  <si>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</si>
  <si>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</si>
  <si>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</si>
  <si>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</si>
  <si>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</si>
  <si>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</si>
  <si>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</si>
  <si>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</si>
  <si>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</si>
  <si>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</si>
  <si>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</si>
  <si>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</si>
  <si>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</si>
  <si>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</si>
  <si>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</si>
  <si>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</si>
  <si>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</si>
  <si>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</si>
  <si>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</si>
  <si>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</si>
  <si>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</si>
  <si>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</si>
  <si>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</si>
  <si>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</si>
  <si>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</si>
  <si>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</si>
  <si>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</si>
  <si>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</si>
  <si>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</si>
  <si>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</si>
  <si>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</si>
  <si>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</si>
  <si>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</si>
  <si>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</si>
  <si>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</si>
  <si>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</si>
  <si>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</si>
  <si>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</si>
  <si>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</si>
  <si>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</si>
  <si>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</si>
  <si>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</si>
  <si>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</si>
  <si>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</si>
  <si>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</si>
  <si>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</si>
  <si>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</si>
  <si>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</si>
  <si>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</si>
  <si>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</si>
  <si>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</si>
  <si>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</si>
  <si>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</si>
  <si>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</si>
  <si>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</si>
  <si>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</si>
  <si>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</si>
  <si>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</si>
  <si>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</si>
  <si>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</si>
  <si>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</si>
  <si>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</si>
  <si>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</si>
  <si>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</si>
  <si>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</si>
  <si>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</si>
  <si>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</si>
  <si>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</si>
  <si>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</si>
  <si>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</si>
  <si>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</si>
  <si>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</si>
  <si>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</si>
  <si>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</si>
  <si>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</si>
  <si>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</si>
  <si>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</si>
  <si>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</si>
  <si>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</si>
  <si>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</si>
  <si>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</si>
  <si>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</si>
  <si>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</si>
  <si>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</si>
  <si>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</si>
  <si>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</si>
  <si>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</si>
  <si>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</si>
  <si>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</si>
  <si>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</si>
  <si>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</si>
  <si>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</si>
  <si>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</si>
  <si>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</si>
  <si>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</si>
  <si>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</si>
  <si>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</si>
  <si>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</si>
  <si>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</si>
  <si>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</si>
  <si>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</si>
  <si>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</si>
  <si>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</si>
  <si>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</si>
  <si>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</si>
  <si>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</si>
  <si>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</si>
  <si>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</si>
  <si>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</si>
  <si>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</si>
  <si>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</si>
  <si>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</si>
  <si>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</si>
  <si>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</si>
  <si>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</si>
  <si>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</si>
  <si>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</si>
  <si>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</si>
  <si>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</si>
  <si>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</si>
  <si>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</si>
  <si>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</si>
  <si>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</si>
  <si>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</si>
  <si>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</si>
  <si>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</si>
  <si>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</si>
  <si>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</si>
  <si>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</si>
  <si>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</si>
  <si>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</si>
  <si>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</si>
  <si>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</si>
  <si>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</si>
  <si>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</si>
  <si>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</si>
  <si>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</si>
  <si>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</si>
  <si>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</si>
  <si>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</si>
  <si>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</si>
  <si>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</si>
  <si>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</si>
  <si>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</si>
  <si>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</si>
  <si>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</si>
  <si>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</si>
  <si>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</si>
  <si>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</si>
  <si>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</si>
  <si>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</si>
  <si>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</si>
  <si>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</si>
  <si>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</si>
  <si>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</si>
  <si>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</si>
  <si>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</si>
  <si>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</si>
  <si>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</si>
  <si>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</si>
  <si>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</si>
  <si>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</si>
  <si>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</si>
  <si>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</si>
  <si>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</si>
  <si>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</si>
  <si>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</si>
  <si>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</si>
  <si>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</si>
  <si>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</si>
  <si>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</si>
  <si>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</si>
  <si>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</si>
  <si>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</si>
  <si>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</si>
  <si>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</si>
  <si>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</si>
  <si>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</si>
  <si>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</si>
  <si>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</si>
  <si>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</si>
  <si>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</si>
  <si>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</si>
  <si>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</si>
  <si>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</si>
  <si>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</si>
  <si>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</si>
  <si>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</si>
  <si>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</si>
  <si>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</si>
  <si>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</si>
  <si>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</si>
  <si>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</si>
  <si>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</si>
  <si>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</si>
  <si>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</si>
  <si>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</si>
  <si>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</si>
  <si>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</si>
  <si>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</si>
  <si>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</si>
  <si>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</si>
  <si>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</si>
  <si>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</si>
  <si>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</si>
  <si>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</si>
  <si>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</si>
  <si>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</si>
  <si>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</si>
  <si>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</si>
  <si>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</si>
  <si>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</si>
  <si>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</si>
  <si>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</si>
  <si>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</si>
  <si>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</si>
  <si>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</si>
  <si>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</si>
  <si>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</si>
  <si>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</si>
  <si>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</si>
  <si>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</si>
  <si>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</si>
  <si>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</si>
  <si>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</si>
  <si>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</si>
  <si>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</si>
  <si>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</si>
  <si>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</si>
  <si>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</si>
  <si>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</si>
  <si>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</si>
  <si>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</si>
  <si>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</si>
  <si>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</si>
  <si>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</si>
  <si>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</si>
  <si>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</si>
  <si>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</si>
  <si>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</si>
  <si>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</si>
  <si>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</si>
  <si>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</si>
  <si>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</si>
  <si>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</si>
  <si>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</si>
  <si>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</si>
  <si>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</si>
  <si>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</si>
  <si>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</si>
  <si>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</si>
  <si>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</si>
  <si>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</si>
  <si>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</si>
  <si>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</si>
  <si>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</si>
  <si>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</si>
  <si>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</si>
  <si>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</si>
  <si>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</si>
  <si>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</si>
  <si>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</si>
  <si>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</si>
  <si>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</si>
  <si>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</si>
  <si>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</si>
  <si>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</si>
  <si>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</si>
  <si>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</si>
  <si>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</si>
  <si>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</si>
  <si>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</si>
  <si>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</si>
  <si>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</si>
  <si>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</si>
  <si>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</si>
  <si>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</si>
  <si>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</si>
  <si>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</si>
  <si>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</si>
  <si>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</si>
  <si>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</si>
  <si>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</si>
  <si>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</si>
  <si>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</si>
  <si>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</si>
  <si>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</si>
  <si>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</si>
  <si>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</si>
  <si>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</si>
  <si>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</si>
  <si>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</si>
  <si>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</si>
  <si>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</si>
  <si>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</si>
  <si>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</si>
  <si>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</si>
  <si>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</si>
  <si>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</si>
  <si>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</si>
  <si>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</si>
  <si>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</si>
  <si>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</si>
  <si>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</si>
  <si>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</si>
  <si>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</si>
  <si>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</si>
  <si>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</si>
  <si>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</si>
  <si>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</si>
  <si>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</si>
  <si>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</si>
  <si>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</si>
  <si>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</si>
  <si>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</si>
  <si>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</si>
  <si>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</si>
  <si>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</si>
  <si>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</si>
  <si>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</si>
  <si>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</si>
  <si>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</si>
  <si>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</si>
  <si>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</si>
  <si>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</si>
  <si>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</si>
  <si>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</si>
  <si>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</si>
  <si>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</si>
  <si>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</si>
  <si>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</si>
  <si>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</si>
  <si>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</si>
  <si>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</si>
  <si>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</si>
  <si>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</si>
  <si>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</si>
  <si>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</si>
  <si>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</si>
  <si>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</si>
  <si>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</si>
  <si>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</si>
  <si>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</si>
  <si>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</si>
  <si>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</si>
  <si>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</si>
  <si>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</si>
  <si>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</si>
  <si>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</si>
  <si>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</si>
  <si>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</si>
  <si>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</si>
  <si>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</si>
  <si>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</si>
  <si>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</si>
  <si>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</si>
  <si>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</si>
  <si>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</si>
  <si>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</si>
  <si>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</si>
  <si>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</si>
  <si>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</si>
  <si>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</si>
  <si>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</si>
  <si>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</si>
  <si>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</si>
  <si>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</si>
  <si>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</si>
  <si>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</si>
  <si>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</si>
  <si>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</si>
  <si>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</si>
  <si>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</si>
  <si>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</si>
  <si>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</si>
  <si>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</si>
  <si>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</si>
  <si>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</si>
  <si>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</si>
  <si>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</si>
  <si>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</si>
  <si>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</si>
  <si>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</si>
  <si>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</si>
  <si>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</si>
  <si>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</si>
  <si>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</si>
  <si>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</si>
  <si>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</si>
  <si>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</si>
  <si>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</si>
  <si>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</si>
  <si>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</si>
  <si>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</si>
  <si>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</si>
  <si>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</si>
  <si>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</si>
  <si>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</si>
  <si>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</si>
  <si>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</si>
  <si>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</si>
  <si>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</si>
  <si>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</si>
  <si>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</si>
  <si>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</si>
  <si>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</si>
  <si>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</si>
  <si>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</si>
  <si>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</si>
  <si>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</si>
  <si>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</si>
  <si>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</si>
  <si>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</si>
  <si>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</si>
  <si>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</si>
  <si>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</si>
  <si>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</si>
  <si>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</si>
  <si>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</si>
  <si>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</si>
  <si>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</si>
  <si>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</si>
  <si>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</si>
  <si>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</si>
  <si>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</si>
  <si>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</si>
  <si>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</si>
  <si>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</si>
  <si>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</si>
  <si>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</si>
  <si>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</si>
  <si>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</si>
  <si>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</si>
  <si>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</si>
  <si>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</si>
  <si>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</si>
  <si>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</si>
  <si>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</si>
  <si>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</si>
  <si>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</si>
  <si>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</si>
  <si>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</si>
  <si>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</si>
  <si>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</si>
  <si>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</si>
  <si>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</si>
  <si>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</si>
  <si>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</si>
  <si>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</si>
  <si>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</si>
  <si>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</si>
  <si>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</si>
  <si>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</si>
  <si>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</si>
  <si>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</si>
  <si>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</si>
  <si>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</si>
  <si>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</si>
  <si>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</si>
  <si>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</si>
  <si>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</si>
  <si>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</si>
  <si>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</si>
  <si>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</si>
  <si>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</si>
  <si>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</si>
  <si>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</si>
  <si>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</si>
  <si>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</si>
  <si>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</si>
  <si>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</si>
  <si>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</si>
  <si>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</si>
  <si>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</si>
  <si>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</si>
  <si>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</si>
  <si>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</si>
  <si>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</si>
  <si>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</si>
  <si>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</si>
  <si>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</si>
  <si>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</si>
  <si>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</si>
  <si>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</si>
  <si>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</si>
  <si>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</si>
  <si>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</si>
  <si>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</si>
  <si>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</si>
  <si>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</si>
  <si>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</si>
  <si>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</si>
  <si>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</si>
  <si>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</si>
  <si>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</si>
  <si>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</si>
  <si>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</si>
  <si>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</si>
  <si>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</si>
  <si>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</si>
  <si>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</si>
  <si>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</si>
  <si>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</si>
  <si>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</si>
  <si>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</si>
  <si>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</si>
  <si>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</si>
  <si>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</si>
  <si>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</si>
  <si>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</si>
  <si>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</si>
  <si>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</si>
  <si>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</si>
  <si>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</si>
  <si>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</si>
  <si>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</si>
  <si>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</si>
  <si>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</si>
  <si>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</si>
  <si>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</si>
  <si>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</si>
  <si>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</si>
  <si>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</si>
  <si>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</si>
  <si>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</si>
  <si>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</si>
  <si>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</si>
  <si>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</si>
  <si>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</si>
  <si>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</si>
  <si>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</si>
  <si>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</si>
  <si>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</si>
  <si>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</si>
  <si>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</si>
  <si>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</si>
  <si>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</si>
  <si>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</si>
  <si>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</si>
  <si>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</si>
  <si>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</si>
  <si>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</si>
  <si>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</si>
  <si>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</si>
  <si>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</si>
  <si>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</si>
  <si>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</si>
  <si>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</si>
  <si>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</si>
  <si>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</si>
  <si>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</si>
  <si>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</si>
  <si>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</si>
  <si>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</si>
  <si>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</si>
  <si>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</si>
  <si>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</si>
  <si>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</si>
  <si>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</si>
  <si>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</si>
  <si>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</si>
  <si>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</si>
  <si>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</si>
  <si>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</si>
  <si>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</si>
  <si>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</si>
  <si>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</si>
  <si>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</si>
  <si>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</si>
  <si>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</si>
  <si>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</si>
  <si>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</si>
  <si>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</si>
  <si>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</si>
  <si>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</si>
  <si>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</si>
  <si>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</si>
  <si>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</si>
  <si>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</si>
  <si>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</si>
  <si>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</si>
  <si>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</si>
  <si>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</si>
  <si>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</si>
  <si>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</si>
  <si>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</si>
  <si>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</si>
  <si>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</si>
  <si>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</si>
  <si>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</si>
  <si>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</si>
  <si>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</si>
  <si>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</si>
  <si>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</si>
  <si>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</si>
  <si>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</si>
  <si>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</si>
  <si>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</si>
  <si>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</si>
  <si>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</si>
  <si>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</si>
  <si>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</si>
  <si>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</si>
  <si>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</si>
  <si>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</si>
  <si>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</si>
  <si>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</si>
  <si>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</si>
  <si>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</si>
  <si>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</si>
  <si>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</si>
  <si>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</si>
  <si>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</si>
  <si>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</si>
  <si>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</si>
  <si>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</si>
  <si>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</si>
  <si>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</si>
  <si>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</si>
  <si>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</si>
  <si>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</si>
  <si>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</si>
  <si>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</si>
  <si>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</si>
  <si>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</si>
  <si>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</si>
  <si>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</si>
  <si>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</si>
  <si>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</si>
  <si>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</si>
  <si>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</si>
  <si>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</si>
  <si>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</si>
  <si>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</si>
  <si>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</si>
  <si>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</si>
  <si>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</si>
  <si>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</si>
  <si>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</si>
  <si>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</si>
  <si>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</si>
  <si>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</si>
  <si>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</si>
  <si>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</si>
  <si>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</si>
  <si>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</si>
  <si>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</si>
  <si>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</si>
  <si>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</si>
  <si>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</si>
  <si>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</si>
  <si>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</si>
  <si>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</si>
  <si>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</si>
  <si>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</si>
  <si>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</si>
  <si>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</si>
  <si>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</si>
  <si>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</si>
  <si>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</si>
  <si>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</si>
  <si>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</si>
  <si>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</si>
  <si>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</si>
  <si>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</si>
  <si>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</si>
  <si>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</si>
  <si>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</si>
  <si>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</si>
  <si>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</si>
  <si>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</si>
  <si>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</si>
  <si>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</si>
  <si>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</si>
  <si>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</si>
  <si>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</si>
  <si>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</si>
  <si>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</si>
  <si>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</si>
  <si>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</si>
  <si>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</si>
  <si>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</si>
  <si>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</si>
  <si>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</si>
  <si>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</si>
  <si>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</si>
  <si>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</si>
  <si>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</si>
  <si>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</si>
  <si>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</si>
  <si>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</si>
  <si>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</si>
  <si>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</si>
  <si>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</si>
  <si>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</si>
  <si>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</si>
  <si>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</si>
  <si>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</si>
  <si>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</si>
  <si>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</si>
  <si>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</si>
  <si>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</si>
  <si>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</si>
  <si>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</si>
  <si>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</si>
  <si>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</si>
  <si>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</si>
  <si>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</si>
  <si>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</si>
  <si>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</si>
  <si>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</si>
  <si>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</si>
  <si>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</si>
  <si>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</si>
  <si>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</si>
  <si>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</si>
  <si>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</si>
  <si>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</si>
  <si>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</si>
  <si>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</si>
  <si>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</si>
  <si>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</si>
  <si>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</si>
  <si>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</si>
  <si>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</si>
  <si>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</si>
  <si>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</si>
  <si>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</si>
  <si>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</si>
  <si>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</si>
  <si>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</si>
  <si>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</si>
  <si>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</si>
  <si>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</si>
  <si>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</si>
  <si>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</si>
  <si>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</si>
  <si>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</si>
  <si>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</si>
  <si>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</si>
  <si>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</si>
  <si>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</si>
  <si>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</si>
  <si>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</si>
  <si>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</si>
  <si>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</si>
  <si>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</si>
  <si>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</si>
  <si>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</si>
  <si>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</si>
  <si>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</si>
  <si>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</si>
  <si>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</si>
  <si>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</si>
  <si>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</si>
  <si>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</si>
  <si>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</si>
  <si>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</si>
  <si>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</si>
  <si>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</si>
  <si>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</si>
  <si>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</si>
  <si>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</si>
  <si>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</si>
  <si>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</si>
  <si>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</si>
  <si>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</si>
  <si>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</si>
  <si>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</si>
  <si>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</si>
  <si>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</si>
  <si>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</si>
  <si>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</si>
  <si>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</si>
  <si>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</si>
  <si>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</si>
  <si>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</si>
  <si>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</si>
  <si>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</si>
  <si>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</si>
  <si>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</si>
  <si>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</si>
  <si>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</si>
  <si>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</si>
  <si>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</si>
  <si>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</si>
  <si>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</si>
  <si>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</si>
  <si>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</si>
  <si>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</si>
  <si>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</si>
  <si>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</si>
  <si>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</si>
  <si>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</si>
  <si>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</si>
  <si>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</si>
  <si>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</si>
  <si>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</si>
  <si>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</si>
  <si>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</si>
  <si>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</si>
  <si>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</si>
  <si>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</si>
  <si>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</si>
  <si>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</si>
  <si>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</si>
  <si>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</si>
  <si>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</si>
  <si>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</si>
  <si>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</si>
  <si>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</si>
  <si>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</si>
  <si>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</si>
  <si>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</si>
  <si>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</si>
  <si>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</si>
  <si>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</si>
  <si>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</si>
  <si>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</si>
  <si>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</si>
  <si>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</si>
  <si>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</si>
  <si>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</si>
  <si>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</si>
  <si>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</si>
  <si>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</si>
  <si>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</si>
  <si>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</si>
  <si>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</si>
  <si>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</si>
  <si>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</si>
  <si>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</si>
  <si>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</si>
  <si>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</si>
  <si>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</si>
  <si>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</si>
  <si>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</si>
  <si>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</si>
  <si>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</si>
  <si>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</si>
  <si>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</si>
  <si>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</si>
  <si>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</si>
  <si>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</si>
  <si>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</si>
  <si>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</si>
  <si>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</si>
  <si>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</si>
  <si>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</si>
  <si>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</si>
  <si>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</si>
  <si>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</si>
  <si>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</si>
  <si>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</si>
  <si>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</si>
  <si>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</si>
  <si>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</si>
  <si>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</si>
  <si>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</si>
  <si>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</si>
  <si>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</si>
  <si>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</si>
  <si>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</si>
  <si>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</si>
  <si>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</si>
  <si>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</si>
  <si>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</si>
  <si>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</si>
  <si>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</si>
  <si>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</si>
  <si>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</si>
  <si>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</si>
  <si>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</si>
  <si>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</si>
  <si>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</si>
  <si>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</si>
  <si>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</si>
  <si>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</si>
  <si>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</si>
  <si>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</si>
  <si>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</si>
  <si>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</si>
  <si>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</si>
  <si>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</si>
  <si>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</si>
  <si>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</si>
  <si>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</si>
  <si>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</si>
  <si>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</si>
  <si>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</si>
  <si>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</si>
  <si>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</si>
  <si>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</si>
  <si>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</si>
  <si>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</si>
  <si>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</si>
  <si>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</si>
  <si>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</si>
  <si>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</si>
  <si>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</si>
  <si>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</si>
  <si>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</si>
  <si>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</si>
  <si>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</si>
  <si>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</si>
  <si>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</si>
  <si>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</si>
  <si>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</si>
  <si>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</si>
  <si>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</si>
  <si>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</si>
  <si>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</si>
  <si>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</si>
  <si>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</si>
  <si>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</si>
  <si>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</si>
  <si>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</si>
  <si>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</si>
  <si>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</si>
  <si>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</si>
  <si>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</si>
  <si>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</si>
  <si>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</si>
  <si>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</si>
  <si>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</si>
  <si>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</si>
  <si>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</si>
  <si>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</si>
  <si>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</si>
  <si>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</si>
  <si>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</si>
  <si>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</si>
  <si>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</si>
  <si>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</si>
  <si>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</si>
  <si>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</si>
  <si>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</si>
  <si>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</si>
  <si>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</si>
  <si>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</si>
  <si>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</si>
  <si>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</si>
  <si>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</si>
  <si>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</si>
  <si>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</si>
  <si>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</si>
  <si>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</si>
  <si>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</si>
  <si>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</si>
  <si>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</si>
  <si>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</si>
  <si>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</si>
  <si>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</si>
  <si>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</si>
  <si>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</si>
  <si>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</si>
  <si>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</si>
  <si>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</si>
  <si>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</si>
  <si>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</si>
  <si>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</si>
  <si>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</si>
  <si>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</si>
  <si>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</si>
  <si>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</si>
  <si>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</si>
  <si>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</si>
  <si>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</si>
  <si>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</si>
  <si>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</si>
  <si>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</si>
  <si>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</si>
  <si>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</si>
  <si>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</si>
  <si>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</si>
  <si>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</si>
  <si>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</si>
  <si>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</si>
  <si>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</si>
  <si>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</si>
  <si>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</si>
  <si>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</si>
  <si>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</si>
  <si>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</si>
  <si>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</si>
  <si>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</si>
  <si>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</si>
  <si>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</si>
  <si>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</si>
  <si>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</si>
  <si>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</si>
  <si>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</si>
  <si>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</si>
  <si>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</si>
  <si>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</si>
  <si>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</si>
  <si>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</si>
  <si>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</si>
  <si>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</si>
  <si>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</si>
  <si>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</si>
  <si>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</si>
  <si>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</si>
  <si>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</si>
  <si>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</si>
  <si>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</si>
  <si>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</si>
  <si>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</si>
  <si>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</si>
  <si>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</si>
  <si>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</si>
  <si>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</si>
  <si>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</si>
  <si>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</si>
  <si>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</si>
  <si>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</si>
  <si>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</si>
  <si>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</si>
  <si>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</si>
  <si>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</si>
  <si>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</si>
  <si>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</si>
  <si>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</si>
  <si>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</si>
  <si>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</si>
  <si>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</si>
  <si>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</si>
  <si>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</si>
  <si>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</si>
  <si>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</si>
  <si>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</si>
  <si>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</si>
  <si>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</si>
  <si>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</si>
  <si>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</si>
  <si>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</si>
  <si>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</si>
  <si>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</si>
  <si>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</si>
  <si>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</si>
  <si>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</si>
  <si>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</si>
  <si>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</si>
  <si>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</si>
  <si>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</si>
  <si>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</si>
  <si>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</si>
  <si>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</si>
  <si>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</si>
  <si>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</si>
  <si>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</si>
  <si>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</si>
  <si>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</si>
  <si>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</si>
  <si>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</si>
  <si>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</si>
  <si>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</si>
  <si>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</si>
  <si>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</si>
  <si>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</si>
  <si>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</si>
  <si>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</si>
  <si>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</si>
  <si>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</si>
  <si>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</si>
  <si>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</si>
  <si>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</si>
  <si>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</si>
  <si>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</si>
  <si>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</si>
  <si>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</si>
  <si>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</si>
  <si>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</si>
  <si>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</si>
  <si>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</si>
  <si>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</si>
  <si>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</si>
  <si>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</si>
  <si>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</si>
  <si>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</si>
  <si>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</si>
  <si>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</si>
  <si>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</si>
  <si>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</si>
  <si>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</si>
  <si>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</si>
  <si>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</si>
  <si>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</si>
  <si>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</si>
  <si>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</si>
  <si>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</si>
  <si>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</si>
  <si>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</si>
  <si>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</si>
  <si>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</si>
  <si>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</si>
  <si>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</si>
  <si>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</si>
  <si>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</si>
  <si>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</si>
  <si>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</si>
  <si>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</si>
  <si>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</si>
  <si>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</si>
  <si>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</si>
  <si>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</si>
  <si>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</si>
  <si>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</si>
  <si>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</si>
  <si>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</si>
  <si>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</si>
  <si>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</si>
  <si>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</si>
  <si>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</si>
  <si>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</si>
  <si>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</si>
  <si>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</si>
  <si>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</si>
  <si>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</si>
  <si>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</si>
  <si>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</si>
  <si>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</si>
  <si>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</si>
  <si>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</si>
  <si>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</si>
  <si>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</si>
  <si>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</si>
  <si>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</si>
  <si>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</si>
  <si>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</si>
  <si>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</si>
  <si>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</si>
  <si>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</si>
  <si>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</si>
  <si>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</si>
  <si>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</si>
  <si>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</si>
  <si>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</si>
  <si>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</si>
  <si>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</si>
  <si>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</si>
  <si>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</si>
  <si>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</si>
  <si>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</si>
  <si>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</si>
  <si>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</si>
  <si>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</si>
  <si>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</si>
  <si>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</si>
  <si>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</si>
  <si>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</si>
  <si>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</si>
  <si>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</si>
  <si>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</si>
  <si>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</si>
  <si>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</si>
  <si>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</si>
  <si>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</si>
  <si>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</si>
  <si>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</si>
  <si>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</si>
  <si>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</si>
  <si>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</si>
  <si>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</si>
  <si>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</si>
  <si>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</si>
  <si>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</si>
  <si>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</si>
  <si>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</si>
  <si>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</si>
  <si>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</si>
  <si>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</si>
  <si>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</si>
  <si>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</si>
  <si>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</si>
  <si>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</si>
  <si>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</si>
  <si>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</si>
  <si>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</si>
  <si>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</si>
  <si>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</si>
  <si>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</si>
  <si>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</si>
  <si>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</si>
  <si>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</si>
  <si>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</si>
  <si>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</si>
  <si>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</si>
  <si>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</si>
  <si>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</si>
  <si>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</si>
  <si>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</si>
  <si>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</si>
  <si>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</si>
  <si>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</si>
  <si>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</si>
  <si>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</si>
  <si>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</si>
  <si>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</si>
  <si>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</si>
  <si>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</si>
  <si>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</si>
  <si>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</si>
  <si>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</si>
  <si>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</si>
  <si>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</si>
  <si>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</si>
  <si>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</si>
  <si>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</si>
  <si>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</si>
  <si>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</si>
  <si>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</si>
  <si>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</si>
  <si>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</si>
  <si>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</si>
  <si>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</si>
  <si>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</si>
  <si>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</si>
  <si>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</si>
  <si>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</si>
  <si>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</si>
  <si>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</si>
  <si>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</si>
  <si>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</si>
  <si>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</si>
  <si>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</si>
  <si>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</si>
  <si>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</si>
  <si>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</si>
  <si>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</si>
  <si>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</si>
  <si>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</si>
  <si>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</si>
  <si>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</si>
  <si>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</si>
  <si>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</si>
  <si>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</si>
  <si>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</si>
  <si>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</si>
  <si>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</si>
  <si>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</si>
  <si>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</si>
  <si>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</si>
  <si>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</si>
  <si>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</si>
  <si>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</si>
  <si>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</si>
  <si>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</si>
  <si>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</si>
  <si>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</si>
  <si>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</si>
  <si>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</si>
  <si>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</si>
  <si>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</si>
  <si>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</si>
  <si>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</si>
  <si>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</si>
  <si>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</si>
  <si>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</si>
  <si>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</si>
  <si>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</si>
  <si>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</si>
  <si>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</si>
  <si>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</si>
  <si>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</si>
  <si>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</si>
  <si>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</si>
  <si>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</si>
  <si>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</si>
  <si>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</si>
  <si>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</si>
  <si>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</si>
  <si>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</si>
  <si>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</si>
  <si>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</si>
  <si>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</si>
  <si>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</si>
  <si>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</si>
  <si>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</si>
  <si>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</si>
  <si>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</si>
  <si>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</si>
  <si>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</si>
  <si>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</si>
  <si>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</si>
  <si>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</si>
  <si>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</si>
  <si>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</si>
  <si>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</si>
  <si>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</si>
  <si>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</si>
  <si>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</si>
  <si>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</si>
  <si>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</si>
  <si>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</si>
  <si>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</si>
  <si>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</si>
  <si>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</si>
  <si>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</si>
  <si>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</si>
  <si>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</si>
  <si>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</si>
  <si>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</si>
  <si>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</si>
  <si>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</si>
  <si>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</si>
  <si>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</si>
  <si>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</si>
  <si>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</si>
  <si>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</si>
  <si>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</si>
  <si>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</si>
  <si>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</si>
  <si>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</si>
  <si>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</si>
  <si>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</si>
  <si>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</si>
  <si>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</si>
  <si>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</si>
  <si>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</si>
  <si>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</si>
  <si>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</si>
  <si>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</si>
  <si>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</si>
  <si>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</si>
  <si>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</si>
  <si>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</si>
  <si>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</si>
  <si>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</si>
  <si>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</si>
  <si>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</si>
  <si>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</si>
  <si>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</si>
  <si>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</si>
  <si>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</si>
  <si>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</si>
  <si>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</si>
  <si>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</si>
  <si>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</si>
  <si>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</si>
  <si>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</si>
  <si>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</si>
  <si>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</si>
  <si>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</si>
  <si>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</si>
  <si>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</si>
  <si>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</si>
  <si>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</si>
  <si>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</si>
  <si>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</si>
  <si>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</si>
  <si>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</si>
  <si>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</si>
  <si>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</si>
  <si>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</si>
  <si>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</si>
  <si>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</si>
  <si>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</si>
  <si>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</si>
  <si>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</si>
  <si>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</si>
  <si>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</si>
  <si>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</si>
  <si>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</si>
  <si>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</si>
  <si>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</si>
  <si>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</si>
  <si>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</si>
  <si>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</si>
  <si>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</si>
  <si>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</si>
  <si>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</si>
  <si>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</si>
  <si>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</si>
  <si>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</si>
  <si>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</si>
  <si>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</si>
  <si>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</si>
  <si>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</si>
  <si>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</si>
  <si>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</si>
  <si>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</si>
  <si>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</si>
  <si>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</si>
  <si>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</si>
  <si>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</si>
  <si>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</si>
  <si>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</si>
  <si>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</si>
  <si>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</si>
  <si>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</si>
  <si>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</si>
  <si>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</si>
  <si>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</si>
  <si>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</si>
  <si>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</si>
  <si>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</si>
  <si>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</si>
  <si>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</si>
  <si>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</si>
  <si>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</si>
  <si>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</si>
  <si>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</si>
  <si>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</si>
  <si>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</si>
  <si>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</si>
  <si>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</si>
  <si>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</si>
  <si>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</si>
  <si>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</si>
  <si>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</si>
  <si>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</si>
  <si>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</si>
  <si>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</si>
  <si>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</si>
  <si>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</si>
  <si>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</si>
  <si>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</si>
  <si>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</si>
  <si>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</si>
  <si>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</si>
  <si>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</si>
  <si>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</si>
  <si>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</si>
  <si>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</si>
  <si>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</si>
  <si>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</si>
  <si>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</si>
  <si>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</si>
  <si>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</si>
  <si>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</si>
  <si>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</si>
  <si>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</si>
  <si>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</si>
  <si>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</si>
  <si>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</si>
  <si>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</si>
  <si>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</si>
  <si>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</si>
  <si>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</si>
  <si>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</si>
  <si>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</si>
  <si>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</si>
  <si>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</si>
  <si>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</si>
  <si>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</si>
  <si>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</si>
  <si>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</si>
  <si>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</si>
  <si>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</si>
  <si>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</si>
  <si>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</si>
  <si>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</si>
  <si>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</si>
  <si>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</si>
  <si>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</si>
  <si>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</si>
  <si>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</si>
  <si>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</si>
  <si>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</si>
  <si>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</si>
  <si>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</si>
  <si>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</si>
  <si>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</si>
  <si>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</si>
  <si>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</si>
  <si>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</si>
  <si>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</si>
  <si>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</si>
  <si>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</si>
  <si>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</si>
  <si>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</si>
  <si>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</si>
  <si>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</si>
  <si>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</si>
  <si>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</si>
  <si>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</si>
  <si>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</si>
  <si>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</si>
  <si>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</si>
  <si>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</si>
  <si>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</si>
  <si>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</si>
  <si>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</si>
  <si>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</si>
  <si>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</si>
  <si>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</si>
  <si>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</si>
  <si>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</si>
  <si>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</si>
  <si>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</si>
  <si>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</si>
  <si>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</si>
  <si>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</si>
  <si>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</si>
  <si>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</si>
  <si>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</si>
  <si>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</si>
  <si>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</si>
  <si>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</si>
  <si>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</si>
  <si>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</si>
  <si>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</si>
  <si>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</si>
  <si>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</si>
  <si>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</si>
  <si>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</si>
  <si>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</si>
  <si>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</si>
  <si>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</si>
  <si>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</si>
  <si>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</si>
  <si>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</si>
  <si>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</si>
  <si>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</si>
  <si>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</si>
  <si>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</si>
  <si>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</si>
  <si>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</si>
  <si>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</si>
  <si>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</si>
  <si>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</si>
  <si>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</si>
  <si>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</si>
  <si>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</si>
  <si>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</si>
  <si>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</si>
  <si>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</si>
  <si>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</si>
  <si>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</si>
  <si>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</si>
  <si>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</si>
  <si>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</si>
  <si>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</si>
  <si>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</si>
  <si>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</si>
  <si>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</si>
  <si>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</si>
  <si>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</si>
  <si>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</si>
  <si>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</si>
  <si>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</si>
  <si>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</si>
  <si>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</si>
  <si>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</si>
  <si>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</si>
  <si>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</si>
  <si>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</si>
  <si>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</si>
  <si>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</si>
  <si>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</si>
  <si>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</si>
  <si>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</si>
  <si>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</si>
  <si>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</si>
  <si>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</si>
  <si>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</si>
  <si>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</si>
  <si>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</si>
  <si>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</si>
  <si>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</si>
  <si>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</si>
  <si>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</si>
  <si>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</si>
  <si>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</si>
  <si>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</si>
  <si>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</si>
  <si>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</si>
  <si>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</si>
  <si>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</si>
  <si>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</si>
  <si>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</si>
  <si>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</si>
  <si>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</si>
  <si>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</si>
  <si>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</si>
  <si>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</si>
  <si>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</si>
  <si>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</si>
  <si>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</si>
  <si>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</si>
  <si>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</si>
  <si>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</si>
  <si>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</si>
  <si>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</si>
  <si>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</si>
  <si>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</si>
  <si>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</si>
  <si>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</si>
  <si>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</si>
  <si>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</si>
  <si>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</si>
  <si>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</si>
  <si>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</si>
  <si>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</si>
  <si>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</si>
  <si>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</si>
  <si>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</si>
  <si>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</si>
  <si>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</si>
  <si>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</si>
  <si>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</si>
  <si>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</si>
  <si>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</si>
  <si>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</si>
  <si>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</si>
  <si>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</si>
  <si>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</si>
  <si>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</si>
  <si>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</si>
  <si>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</si>
  <si>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</si>
  <si>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</si>
  <si>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</si>
  <si>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</si>
  <si>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</si>
  <si>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</si>
  <si>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</si>
  <si>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</si>
  <si>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</si>
  <si>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</si>
  <si>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</si>
  <si>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</si>
  <si>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</si>
  <si>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</si>
  <si>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</si>
  <si>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</si>
  <si>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</si>
  <si>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</si>
  <si>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</si>
  <si>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</si>
  <si>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</si>
  <si>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</si>
  <si>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</si>
  <si>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</si>
  <si>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</si>
  <si>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</si>
  <si>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</si>
  <si>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</si>
  <si>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</si>
  <si>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</si>
  <si>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</si>
  <si>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</si>
  <si>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</si>
  <si>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</si>
  <si>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</si>
  <si>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</si>
  <si>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</si>
  <si>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</si>
  <si>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</si>
  <si>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</si>
  <si>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</si>
  <si>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</si>
  <si>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</si>
  <si>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</si>
  <si>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</si>
  <si>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</si>
  <si>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</si>
  <si>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</si>
  <si>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</si>
  <si>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</si>
  <si>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</si>
  <si>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</si>
  <si>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</si>
  <si>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</si>
  <si>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</si>
  <si>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</si>
  <si>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</si>
  <si>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</si>
  <si>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</si>
  <si>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</si>
  <si>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</si>
  <si>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</si>
  <si>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</si>
  <si>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</si>
  <si>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</si>
  <si>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</si>
  <si>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</si>
  <si>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</si>
  <si>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</si>
  <si>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</si>
  <si>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</si>
  <si>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</si>
  <si>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</si>
  <si>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</si>
  <si>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</si>
  <si>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</si>
  <si>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</si>
  <si>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</si>
  <si>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</si>
  <si>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</si>
  <si>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</si>
  <si>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</si>
  <si>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</si>
  <si>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</si>
  <si>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</si>
  <si>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</si>
  <si>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</si>
  <si>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</si>
  <si>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</si>
  <si>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</si>
  <si>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</si>
  <si>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</si>
  <si>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</si>
  <si>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</si>
  <si>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</si>
  <si>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</si>
  <si>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</si>
  <si>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</si>
  <si>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</si>
  <si>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</si>
  <si>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</si>
  <si>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</si>
  <si>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</si>
  <si>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</si>
  <si>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</si>
  <si>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</si>
  <si>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</si>
  <si>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</si>
  <si>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</si>
  <si>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</si>
  <si>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</si>
  <si>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</si>
  <si>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</si>
  <si>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</si>
  <si>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</si>
  <si>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</si>
  <si>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</si>
  <si>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</si>
  <si>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</si>
  <si>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</si>
  <si>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</si>
  <si>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</si>
  <si>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</si>
  <si>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</si>
  <si>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</si>
  <si>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</si>
  <si>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</si>
  <si>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</si>
  <si>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</si>
  <si>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</si>
  <si>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</si>
  <si>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</si>
  <si>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</si>
  <si>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</si>
  <si>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</si>
  <si>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</si>
  <si>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</si>
  <si>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</si>
  <si>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</si>
  <si>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</si>
  <si>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</si>
  <si>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</si>
  <si>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</si>
  <si>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</si>
  <si>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</si>
  <si>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</si>
  <si>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</si>
  <si>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</si>
  <si>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</si>
  <si>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</si>
  <si>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</si>
  <si>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</si>
  <si>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</si>
  <si>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</si>
  <si>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</si>
  <si>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</si>
  <si>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</si>
  <si>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</si>
  <si>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</si>
  <si>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</si>
  <si>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</si>
  <si>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</si>
  <si>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</si>
  <si>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</si>
  <si>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</si>
  <si>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</si>
  <si>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</si>
  <si>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</si>
  <si>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</si>
  <si>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</si>
  <si>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</si>
  <si>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</si>
  <si>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</si>
  <si>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</si>
  <si>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</si>
  <si>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</si>
  <si>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</si>
  <si>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</si>
  <si>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</si>
  <si>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</si>
  <si>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</si>
  <si>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</si>
  <si>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</si>
  <si>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</si>
  <si>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</si>
  <si>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</si>
  <si>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</si>
  <si>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</si>
  <si>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</si>
  <si>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</si>
  <si>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</si>
  <si>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</si>
  <si>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</si>
  <si>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</si>
  <si>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</si>
  <si>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</si>
  <si>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</si>
  <si>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</si>
  <si>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</si>
  <si>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</si>
  <si>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</si>
  <si>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</si>
  <si>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</si>
  <si>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</si>
  <si>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</si>
  <si>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</si>
  <si>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</si>
  <si>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</si>
  <si>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</si>
  <si>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</si>
  <si>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</si>
  <si>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</si>
  <si>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</si>
  <si>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</si>
  <si>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</si>
  <si>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</si>
  <si>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</si>
  <si>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</si>
  <si>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</si>
  <si>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</si>
  <si>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</si>
  <si>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</si>
  <si>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</si>
  <si>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</si>
  <si>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</si>
  <si>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</si>
  <si>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</si>
  <si>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</si>
  <si>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</si>
  <si>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</si>
  <si>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</si>
  <si>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</si>
  <si>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</si>
  <si>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</si>
  <si>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</si>
  <si>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</si>
  <si>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</si>
  <si>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</si>
  <si>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</si>
  <si>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</si>
  <si>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</si>
  <si>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</si>
  <si>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</si>
  <si>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</si>
  <si>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</si>
  <si>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</si>
  <si>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</si>
  <si>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</si>
  <si>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</si>
  <si>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</si>
  <si>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</si>
  <si>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</si>
  <si>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</si>
  <si>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</si>
  <si>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</si>
  <si>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</si>
  <si>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</si>
  <si>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</si>
  <si>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</si>
  <si>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</si>
  <si>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</si>
  <si>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</si>
  <si>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</si>
  <si>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</si>
  <si>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</si>
  <si>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</si>
  <si>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</si>
  <si>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</si>
  <si>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</si>
  <si>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</si>
  <si>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</si>
  <si>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</si>
  <si>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</si>
  <si>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</si>
  <si>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</si>
  <si>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</si>
  <si>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</si>
  <si>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</si>
  <si>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</si>
  <si>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</si>
  <si>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</si>
  <si>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</si>
  <si>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</si>
  <si>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</si>
  <si>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</si>
  <si>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</si>
  <si>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</si>
  <si>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</si>
  <si>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</si>
  <si>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</si>
  <si>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</si>
  <si>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</si>
  <si>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</si>
  <si>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</si>
  <si>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</si>
  <si>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</si>
  <si>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</si>
  <si>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</si>
  <si>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</si>
  <si>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</si>
  <si>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</si>
  <si>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</si>
  <si>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</si>
  <si>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</si>
  <si>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</si>
  <si>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</si>
  <si>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</si>
  <si>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</si>
  <si>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</si>
  <si>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</si>
  <si>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</si>
  <si>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</si>
  <si>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</si>
  <si>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</si>
  <si>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</si>
  <si>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</si>
  <si>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</si>
  <si>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</si>
  <si>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</si>
  <si>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</si>
  <si>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</si>
  <si>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</si>
  <si>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</si>
  <si>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</si>
  <si>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</si>
  <si>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</si>
  <si>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</si>
  <si>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</si>
  <si>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</si>
  <si>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</si>
  <si>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</si>
  <si>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</si>
  <si>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</si>
  <si>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</si>
  <si>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</si>
  <si>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</si>
  <si>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</si>
  <si>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</si>
  <si>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</si>
  <si>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</si>
  <si>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</si>
  <si>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</si>
  <si>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</si>
  <si>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</si>
  <si>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</si>
  <si>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</si>
  <si>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</si>
  <si>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</si>
  <si>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</si>
  <si>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</si>
  <si>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</si>
  <si>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</si>
  <si>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</si>
  <si>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</si>
  <si>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</si>
  <si>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</si>
  <si>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</si>
  <si>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</si>
  <si>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</si>
  <si>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</si>
  <si>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</si>
  <si>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</si>
  <si>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</si>
  <si>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</si>
  <si>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</si>
  <si>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</si>
  <si>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</si>
  <si>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</si>
  <si>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</si>
  <si>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</si>
  <si>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</si>
  <si>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</si>
  <si>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</si>
  <si>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</si>
  <si>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</si>
  <si>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</si>
  <si>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</si>
  <si>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</si>
  <si>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</si>
  <si>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</si>
  <si>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</si>
  <si>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</si>
  <si>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</si>
  <si>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</si>
  <si>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</si>
  <si>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</si>
  <si>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</si>
  <si>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</si>
  <si>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</si>
  <si>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</si>
  <si>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</si>
  <si>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</si>
  <si>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</si>
  <si>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</si>
  <si>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</si>
  <si>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</si>
  <si>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</si>
  <si>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</si>
  <si>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</si>
  <si>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</si>
  <si>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</si>
  <si>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</si>
  <si>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</si>
  <si>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</si>
  <si>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</si>
  <si>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</si>
  <si>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</si>
  <si>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</si>
  <si>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</si>
  <si>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</si>
  <si>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</si>
  <si>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</si>
  <si>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</si>
  <si>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</si>
  <si>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</si>
  <si>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</si>
  <si>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</si>
  <si>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</si>
  <si>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</si>
  <si>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</si>
  <si>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</si>
  <si>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</si>
  <si>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</si>
  <si>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</si>
  <si>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</si>
  <si>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</si>
  <si>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</si>
  <si>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</si>
  <si>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</si>
  <si>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</si>
  <si>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</si>
  <si>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</si>
  <si>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</si>
  <si>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</si>
  <si>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</si>
  <si>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</si>
  <si>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</si>
  <si>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</si>
  <si>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</si>
  <si>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</si>
  <si>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</si>
  <si>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</si>
  <si>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</si>
  <si>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</si>
  <si>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</si>
  <si>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</si>
  <si>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</si>
  <si>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</si>
  <si>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</si>
  <si>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</si>
  <si>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</si>
  <si>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</si>
  <si>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</si>
  <si>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</si>
  <si>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</si>
  <si>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</si>
  <si>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</si>
  <si>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</si>
  <si>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</si>
  <si>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</si>
  <si>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</si>
  <si>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</si>
  <si>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</si>
  <si>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</si>
  <si>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</si>
  <si>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</si>
  <si>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</si>
  <si>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</si>
  <si>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</si>
  <si>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</si>
  <si>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</si>
  <si>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</si>
  <si>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</si>
  <si>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</si>
  <si>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</si>
  <si>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</si>
  <si>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</si>
  <si>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</si>
  <si>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</si>
  <si>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</si>
  <si>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</si>
  <si>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</si>
  <si>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</si>
  <si>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</si>
  <si>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</si>
  <si>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</si>
  <si>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</si>
  <si>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</si>
  <si>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</si>
  <si>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</si>
  <si>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</si>
  <si>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</si>
  <si>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</si>
  <si>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</si>
  <si>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</si>
  <si>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</si>
  <si>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</si>
  <si>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</si>
  <si>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</si>
  <si>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</si>
  <si>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</si>
  <si>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</si>
  <si>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</si>
  <si>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</si>
  <si>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</si>
  <si>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</si>
  <si>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</si>
  <si>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</si>
  <si>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</si>
  <si>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</si>
  <si>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</si>
  <si>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</si>
  <si>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</si>
  <si>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</si>
  <si>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</si>
  <si>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</si>
  <si>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</si>
  <si>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</si>
  <si>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</si>
  <si>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</si>
  <si>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</si>
  <si>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</si>
  <si>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</si>
  <si>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</si>
  <si>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</si>
  <si>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</si>
  <si>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</si>
  <si>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</si>
  <si>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</si>
  <si>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</si>
  <si>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</si>
  <si>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</si>
  <si>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</si>
  <si>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</si>
  <si>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</si>
  <si>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</si>
  <si>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</si>
  <si>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</si>
  <si>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</si>
  <si>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</si>
  <si>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</si>
  <si>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</si>
  <si>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</si>
  <si>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</si>
  <si>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</si>
  <si>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</si>
  <si>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</si>
  <si>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</si>
  <si>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</si>
  <si>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</si>
  <si>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</si>
  <si>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</si>
  <si>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</si>
  <si>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</si>
  <si>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</si>
  <si>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</si>
  <si>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</si>
  <si>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</si>
  <si>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</si>
  <si>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</si>
  <si>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</si>
  <si>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</si>
  <si>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</si>
  <si>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</si>
  <si>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</si>
  <si>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</si>
  <si>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</si>
  <si>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</si>
  <si>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</si>
  <si>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</si>
  <si>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</si>
  <si>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</si>
  <si>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</si>
  <si>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</si>
  <si>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</si>
  <si>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</si>
  <si>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</si>
  <si>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</si>
  <si>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</si>
  <si>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</si>
  <si>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</si>
  <si>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</si>
  <si>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</si>
  <si>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</si>
  <si>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</si>
  <si>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</si>
  <si>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</si>
  <si>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</si>
  <si>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</si>
  <si>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</si>
  <si>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</si>
  <si>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</si>
  <si>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</si>
  <si>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</si>
  <si>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</si>
  <si>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</si>
  <si>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</si>
  <si>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</si>
  <si>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</si>
  <si>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</si>
  <si>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</si>
  <si>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</si>
  <si>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</si>
  <si>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</si>
  <si>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</si>
  <si>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</si>
  <si>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</si>
  <si>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</si>
  <si>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</si>
  <si>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</si>
  <si>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</si>
  <si>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</si>
  <si>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</si>
  <si>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</si>
  <si>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</si>
  <si>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</si>
  <si>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</si>
  <si>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</si>
  <si>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</si>
  <si>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</si>
  <si>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</si>
  <si>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</si>
  <si>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</si>
  <si>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</si>
  <si>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</si>
  <si>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</si>
  <si>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</si>
  <si>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</si>
  <si>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</si>
  <si>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</si>
  <si>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</si>
  <si>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</si>
  <si>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</si>
  <si>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</si>
  <si>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</si>
  <si>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</si>
  <si>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</si>
  <si>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</si>
  <si>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</si>
  <si>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</si>
  <si>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</si>
  <si>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</si>
  <si>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</si>
  <si>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</si>
  <si>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</si>
  <si>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</si>
  <si>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</si>
  <si>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</si>
  <si>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</si>
  <si>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</si>
  <si>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</si>
  <si>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</si>
  <si>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</si>
  <si>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</si>
  <si>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</si>
  <si>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</si>
  <si>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</si>
  <si>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</si>
  <si>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</si>
  <si>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</si>
  <si>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</si>
  <si>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</si>
  <si>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</si>
  <si>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</si>
  <si>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</si>
  <si>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</si>
  <si>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</si>
  <si>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</si>
  <si>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</si>
  <si>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</si>
  <si>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</si>
  <si>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</si>
  <si>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</si>
  <si>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</si>
  <si>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</si>
  <si>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</si>
  <si>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</si>
  <si>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</si>
  <si>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</si>
  <si>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</si>
  <si>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</si>
  <si>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</si>
  <si>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</si>
  <si>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</si>
  <si>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</si>
  <si>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</si>
  <si>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</si>
  <si>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</si>
  <si>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</si>
  <si>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</si>
  <si>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</si>
  <si>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</si>
  <si>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</si>
  <si>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</si>
  <si>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</si>
  <si>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</si>
  <si>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</si>
  <si>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</si>
  <si>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</si>
  <si>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</si>
  <si>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</si>
  <si>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</si>
  <si>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</si>
  <si>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</si>
  <si>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</si>
  <si>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</si>
  <si>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</si>
  <si>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</si>
  <si>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</si>
  <si>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</si>
  <si>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</si>
  <si>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</si>
  <si>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</si>
  <si>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</si>
  <si>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</si>
  <si>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</si>
  <si>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</si>
  <si>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</si>
  <si>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</si>
  <si>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</si>
  <si>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</si>
  <si>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</si>
  <si>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</si>
  <si>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</si>
  <si>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</si>
  <si>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</si>
  <si>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</si>
  <si>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</si>
  <si>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</si>
  <si>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</si>
  <si>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</si>
  <si>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</si>
  <si>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</si>
  <si>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</si>
  <si>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</si>
  <si>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</si>
  <si>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</si>
  <si>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</si>
  <si>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</si>
  <si>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</si>
  <si>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</si>
  <si>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</si>
  <si>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</si>
  <si>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</si>
  <si>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</si>
  <si>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</si>
  <si>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</si>
  <si>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</si>
  <si>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</si>
  <si>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</si>
  <si>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</si>
  <si>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</si>
  <si>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</si>
  <si>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</si>
  <si>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</si>
  <si>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</si>
  <si>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</si>
  <si>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</si>
  <si>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</si>
  <si>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</si>
  <si>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</si>
  <si>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</si>
  <si>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</si>
  <si>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</si>
  <si>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</si>
  <si>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</si>
  <si>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</si>
  <si>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</si>
  <si>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</si>
  <si>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</si>
  <si>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</si>
  <si>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</si>
  <si>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</si>
  <si>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</si>
  <si>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</si>
  <si>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</si>
  <si>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</si>
  <si>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</si>
  <si>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</si>
  <si>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</si>
  <si>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</si>
  <si>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</si>
  <si>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</si>
  <si>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</si>
  <si>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</si>
  <si>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</si>
  <si>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</si>
  <si>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</si>
  <si>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</si>
  <si>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</si>
  <si>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</si>
  <si>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</si>
  <si>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</si>
  <si>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</si>
  <si>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</si>
  <si>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</si>
  <si>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</si>
  <si>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</si>
  <si>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</si>
  <si>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</si>
  <si>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</si>
  <si>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</si>
  <si>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</si>
  <si>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</si>
  <si>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</si>
  <si>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</si>
  <si>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</si>
  <si>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</si>
  <si>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</si>
  <si>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</si>
  <si>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</si>
  <si>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</si>
  <si>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</si>
  <si>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</si>
  <si>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</si>
  <si>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</si>
  <si>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</si>
  <si>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</si>
  <si>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</si>
  <si>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</si>
  <si>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</si>
  <si>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</si>
  <si>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</si>
  <si>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</si>
  <si>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</si>
  <si>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</si>
  <si>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</si>
  <si>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</si>
  <si>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</si>
  <si>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</si>
  <si>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</si>
  <si>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</si>
  <si>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</si>
  <si>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</si>
  <si>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</si>
  <si>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</si>
  <si>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</si>
  <si>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</si>
  <si>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</si>
  <si>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</si>
  <si>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</si>
  <si>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</si>
  <si>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</si>
  <si>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</si>
  <si>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</si>
  <si>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</si>
  <si>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</si>
  <si>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</si>
  <si>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</si>
  <si>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</si>
  <si>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</si>
  <si>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</si>
  <si>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</si>
  <si>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</si>
  <si>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</si>
  <si>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</si>
  <si>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</si>
  <si>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</si>
  <si>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</si>
  <si>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</si>
  <si>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</si>
  <si>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</si>
  <si>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</si>
  <si>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</si>
  <si>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</si>
  <si>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</si>
  <si>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</si>
  <si>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</si>
  <si>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</si>
  <si>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</si>
  <si>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</si>
  <si>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</si>
  <si>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</si>
  <si>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</si>
  <si>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</si>
  <si>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</si>
  <si>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</si>
  <si>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</si>
  <si>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</si>
  <si>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</si>
  <si>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</si>
  <si>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</si>
  <si>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</si>
  <si>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</si>
  <si>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</si>
  <si>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</si>
  <si>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</si>
  <si>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</si>
  <si>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</si>
  <si>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</si>
  <si>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</si>
  <si>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</si>
  <si>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</si>
  <si>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</si>
  <si>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</si>
  <si>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</si>
  <si>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</si>
  <si>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</si>
  <si>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</si>
  <si>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</si>
  <si>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</si>
  <si>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</si>
  <si>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</si>
  <si>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</si>
  <si>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</si>
  <si>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</si>
  <si>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</si>
  <si>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</si>
  <si>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</si>
  <si>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</si>
  <si>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</si>
  <si>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</si>
  <si>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</si>
  <si>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</si>
  <si>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</si>
  <si>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</si>
  <si>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</si>
  <si>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</si>
  <si>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</si>
  <si>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</si>
  <si>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</si>
  <si>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</si>
  <si>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</si>
  <si>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</si>
  <si>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</si>
  <si>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</si>
  <si>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</si>
  <si>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</si>
  <si>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</si>
  <si>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</si>
  <si>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</si>
  <si>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</si>
  <si>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</si>
  <si>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</si>
  <si>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</si>
  <si>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</si>
  <si>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</si>
  <si>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</si>
  <si>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</si>
  <si>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</si>
  <si>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</si>
  <si>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</si>
  <si>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</si>
  <si>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</si>
  <si>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</si>
  <si>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</si>
  <si>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</si>
  <si>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</si>
  <si>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</si>
  <si>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</si>
  <si>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</si>
  <si>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</si>
  <si>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</si>
  <si>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</si>
  <si>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</si>
  <si>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</si>
  <si>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</si>
  <si>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</si>
  <si>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</si>
  <si>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</si>
  <si>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</si>
  <si>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</si>
  <si>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</si>
  <si>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</si>
  <si>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</si>
  <si>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</si>
  <si>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</si>
  <si>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</si>
  <si>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</si>
  <si>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</si>
  <si>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</si>
  <si>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</si>
  <si>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</si>
  <si>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</si>
  <si>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</si>
  <si>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</si>
  <si>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</si>
  <si>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</si>
  <si>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</si>
  <si>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</si>
  <si>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</si>
  <si>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</si>
  <si>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</si>
  <si>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</si>
  <si>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</si>
  <si>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</si>
  <si>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</si>
  <si>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</si>
  <si>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</si>
  <si>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</si>
  <si>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</si>
  <si>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</si>
  <si>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</si>
  <si>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</si>
  <si>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</si>
  <si>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</si>
  <si>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</si>
  <si>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</si>
  <si>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</si>
  <si>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</si>
  <si>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</si>
  <si>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</si>
  <si>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</si>
  <si>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</si>
  <si>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</si>
  <si>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</si>
  <si>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</si>
  <si>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</si>
  <si>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</si>
  <si>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</si>
  <si>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</si>
  <si>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</si>
  <si>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</si>
  <si>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</si>
  <si>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</si>
  <si>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</si>
  <si>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</si>
  <si>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</si>
  <si>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</si>
  <si>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</si>
  <si>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</si>
  <si>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</si>
  <si>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</si>
  <si>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</si>
  <si>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</si>
  <si>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</si>
  <si>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</si>
  <si>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</si>
  <si>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</si>
  <si>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</si>
  <si>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</si>
  <si>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</si>
  <si>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</si>
  <si>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</si>
  <si>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</si>
  <si>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</si>
  <si>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</si>
  <si>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</si>
  <si>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</si>
  <si>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</si>
  <si>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</si>
  <si>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</si>
  <si>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</si>
  <si>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</si>
  <si>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</si>
  <si>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</si>
  <si>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</si>
  <si>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</si>
  <si>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</si>
  <si>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</si>
  <si>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</si>
  <si>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</si>
  <si>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</si>
  <si>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</si>
  <si>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</si>
  <si>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</si>
  <si>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</si>
  <si>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</si>
  <si>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</si>
  <si>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</si>
  <si>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</si>
  <si>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</si>
  <si>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</si>
  <si>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</si>
  <si>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</si>
  <si>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</si>
  <si>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</si>
  <si>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</si>
  <si>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</si>
  <si>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</si>
  <si>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</si>
  <si>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</si>
  <si>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</si>
  <si>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</si>
  <si>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</si>
  <si>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</si>
  <si>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</si>
  <si>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</si>
  <si>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</si>
  <si>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</si>
  <si>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</si>
  <si>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</si>
  <si>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</si>
  <si>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</si>
  <si>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</si>
  <si>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</si>
  <si>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</si>
  <si>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</si>
  <si>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</si>
  <si>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</si>
  <si>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</si>
  <si>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</si>
  <si>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</si>
  <si>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</si>
  <si>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</si>
  <si>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</si>
  <si>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</si>
  <si>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</si>
  <si>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</si>
  <si>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</si>
  <si>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</si>
  <si>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</si>
  <si>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</si>
  <si>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</si>
  <si>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</si>
  <si>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</si>
  <si>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</si>
  <si>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</si>
  <si>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</si>
  <si>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</si>
  <si>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</si>
  <si>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</si>
  <si>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</si>
  <si>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</si>
  <si>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</si>
  <si>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</si>
  <si>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</si>
  <si>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</si>
  <si>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</si>
  <si>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</si>
  <si>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</si>
  <si>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</si>
  <si>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</si>
  <si>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</si>
  <si>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</si>
  <si>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</si>
  <si>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</si>
  <si>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</si>
  <si>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</si>
  <si>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</si>
  <si>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</si>
  <si>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</si>
  <si>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</si>
  <si>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</si>
  <si>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</si>
  <si>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</si>
  <si>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</si>
  <si>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</si>
  <si>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</si>
  <si>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</si>
  <si>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</si>
  <si>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</si>
  <si>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</si>
  <si>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</si>
  <si>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</si>
  <si>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</si>
  <si>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</si>
  <si>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</si>
  <si>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</si>
  <si>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</si>
  <si>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</si>
  <si>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</si>
  <si>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</si>
  <si>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</si>
  <si>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</si>
  <si>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</si>
  <si>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</si>
  <si>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</si>
  <si>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</si>
  <si>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</si>
  <si>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</si>
  <si>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</si>
  <si>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</si>
  <si>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</si>
  <si>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</si>
  <si>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</si>
  <si>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</si>
  <si>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</si>
  <si>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</si>
  <si>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</si>
  <si>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</si>
  <si>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</si>
  <si>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</si>
  <si>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</si>
  <si>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</si>
  <si>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</si>
  <si>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</si>
  <si>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</si>
  <si>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</si>
  <si>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</si>
  <si>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</si>
  <si>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</si>
  <si>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</si>
  <si>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</si>
  <si>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</si>
  <si>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</si>
  <si>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</si>
  <si>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</si>
  <si>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</si>
  <si>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</si>
  <si>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</si>
  <si>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</si>
  <si>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</si>
  <si>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</si>
  <si>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</si>
  <si>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</si>
  <si>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</si>
  <si>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</si>
  <si>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</si>
  <si>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</si>
  <si>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</si>
  <si>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</si>
  <si>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</si>
  <si>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</si>
  <si>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</si>
  <si>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</si>
  <si>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</si>
  <si>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</si>
  <si>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</si>
  <si>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</si>
  <si>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</si>
  <si>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</si>
  <si>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</si>
  <si>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</si>
  <si>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</si>
  <si>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</si>
  <si>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</si>
  <si>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</si>
  <si>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</si>
  <si>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</si>
  <si>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</si>
  <si>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</si>
  <si>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</si>
  <si>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</si>
  <si>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</si>
  <si>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</si>
  <si>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</si>
  <si>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</si>
  <si>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</si>
  <si>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</si>
  <si>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</si>
  <si>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</si>
  <si>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</si>
  <si>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</si>
  <si>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</si>
  <si>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</si>
  <si>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</si>
  <si>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</si>
  <si>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</si>
  <si>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</si>
  <si>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</si>
  <si>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</si>
  <si>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</si>
  <si>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</si>
  <si>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</si>
  <si>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</si>
  <si>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</si>
  <si>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</si>
  <si>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</si>
  <si>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</si>
  <si>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</si>
  <si>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</si>
  <si>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</si>
  <si>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</si>
  <si>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</si>
  <si>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</si>
  <si>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</si>
  <si>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</si>
  <si>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</si>
  <si>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</si>
  <si>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</si>
  <si>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</si>
  <si>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</si>
  <si>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</si>
  <si>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</si>
  <si>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</si>
  <si>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</si>
  <si>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</si>
  <si>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</si>
  <si>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</si>
  <si>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</si>
  <si>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</si>
  <si>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</si>
  <si>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</si>
  <si>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</si>
  <si>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</si>
  <si>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</si>
  <si>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</si>
  <si>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</si>
  <si>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</si>
  <si>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</si>
  <si>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</si>
  <si>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</si>
  <si>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</si>
  <si>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</si>
  <si>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</si>
  <si>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</si>
  <si>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</si>
  <si>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</si>
  <si>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</si>
  <si>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</si>
  <si>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</si>
  <si>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</si>
  <si>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</si>
  <si>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</si>
  <si>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</si>
  <si>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</si>
  <si>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</si>
  <si>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</si>
  <si>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</si>
  <si>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</si>
  <si>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</si>
  <si>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</si>
  <si>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</si>
  <si>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</si>
  <si>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</si>
  <si>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</si>
  <si>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</si>
  <si>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</si>
  <si>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</si>
  <si>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</si>
  <si>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</si>
  <si>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</si>
  <si>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</si>
  <si>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</si>
  <si>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</si>
  <si>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</si>
  <si>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</si>
  <si>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</si>
  <si>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</si>
  <si>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</si>
  <si>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</si>
  <si>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</si>
  <si>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</si>
  <si>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</si>
  <si>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</si>
  <si>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</si>
  <si>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</si>
  <si>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</si>
  <si>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</si>
  <si>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</si>
  <si>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</si>
  <si>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</si>
  <si>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</si>
  <si>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</si>
  <si>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</si>
  <si>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</si>
  <si>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</si>
  <si>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</si>
  <si>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</si>
  <si>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</si>
  <si>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</si>
  <si>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</si>
  <si>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</si>
  <si>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</si>
  <si>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</si>
  <si>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</si>
  <si>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</si>
  <si>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</si>
  <si>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</si>
  <si>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</si>
  <si>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</si>
  <si>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</si>
  <si>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</si>
  <si>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</si>
  <si>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</si>
  <si>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</si>
  <si>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</si>
  <si>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</si>
  <si>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</si>
  <si>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</si>
  <si>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</si>
  <si>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</si>
  <si>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</si>
  <si>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</si>
  <si>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</si>
  <si>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</si>
  <si>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</si>
  <si>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</si>
  <si>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</si>
  <si>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</si>
  <si>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</si>
  <si>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</si>
  <si>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</si>
  <si>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</si>
  <si>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</si>
  <si>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</si>
  <si>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</si>
  <si>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</si>
  <si>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</si>
  <si>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</si>
  <si>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</si>
  <si>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</si>
  <si>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</si>
  <si>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</si>
  <si>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</si>
  <si>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</si>
  <si>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</si>
  <si>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</si>
  <si>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</si>
  <si>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</si>
  <si>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</si>
  <si>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</si>
  <si>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</si>
  <si>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</si>
  <si>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</si>
  <si>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</si>
  <si>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</si>
  <si>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</si>
  <si>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</si>
  <si>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</si>
  <si>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</si>
  <si>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</si>
  <si>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</si>
  <si>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</si>
  <si>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</si>
  <si>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</si>
  <si>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</si>
  <si>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</si>
  <si>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</si>
  <si>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</si>
  <si>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</si>
  <si>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</si>
  <si>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</si>
  <si>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</si>
  <si>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</si>
  <si>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</si>
  <si>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</si>
  <si>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</si>
  <si>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</si>
  <si>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</si>
  <si>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</si>
  <si>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</si>
  <si>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</si>
  <si>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</si>
  <si>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</si>
  <si>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</si>
  <si>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</si>
  <si>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</si>
  <si>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</si>
  <si>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</si>
  <si>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</si>
  <si>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</si>
  <si>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</si>
  <si>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</si>
  <si>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</si>
  <si>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</si>
  <si>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</si>
  <si>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</si>
  <si>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</si>
  <si>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</si>
  <si>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</si>
  <si>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</si>
  <si>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</si>
  <si>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</si>
  <si>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</si>
  <si>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</si>
  <si>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</si>
  <si>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</si>
  <si>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</si>
  <si>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</si>
  <si>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</si>
  <si>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</si>
  <si>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</si>
  <si>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</si>
  <si>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</si>
  <si>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</si>
  <si>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</si>
  <si>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</si>
  <si>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</si>
  <si>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</si>
  <si>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</si>
  <si>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</si>
  <si>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</si>
  <si>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</si>
  <si>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</si>
  <si>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</si>
  <si>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</si>
  <si>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</si>
  <si>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</si>
  <si>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</si>
  <si>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</si>
  <si>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</si>
  <si>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</si>
  <si>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</si>
  <si>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</si>
  <si>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</si>
  <si>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</si>
  <si>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</si>
  <si>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</si>
  <si>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</si>
  <si>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</si>
  <si>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</si>
  <si>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</si>
  <si>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</si>
  <si>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</si>
  <si>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</si>
  <si>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</si>
  <si>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</si>
  <si>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</si>
  <si>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</si>
  <si>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</si>
  <si>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</si>
  <si>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</si>
  <si>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</si>
  <si>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</si>
  <si>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</si>
  <si>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</si>
  <si>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</si>
  <si>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</si>
  <si>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</si>
  <si>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</si>
  <si>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</si>
  <si>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</si>
  <si>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</si>
  <si>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</si>
  <si>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</si>
  <si>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</si>
  <si>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</si>
  <si>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</si>
  <si>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</si>
  <si>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</si>
  <si>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</si>
  <si>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</si>
  <si>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</si>
  <si>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</si>
  <si>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</si>
  <si>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</si>
  <si>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</si>
  <si>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</si>
  <si>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</si>
  <si>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</si>
  <si>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</si>
  <si>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</si>
  <si>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</si>
  <si>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</si>
  <si>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</si>
  <si>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</si>
  <si>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</si>
  <si>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</si>
  <si>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</si>
  <si>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</si>
  <si>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</si>
  <si>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</si>
  <si>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</si>
  <si>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</si>
  <si>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</si>
  <si>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</si>
  <si>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</si>
  <si>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</si>
  <si>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</si>
  <si>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</si>
  <si>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</si>
  <si>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</si>
  <si>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</si>
  <si>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</si>
  <si>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</si>
  <si>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</si>
  <si>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</si>
  <si>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</si>
  <si>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</si>
  <si>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</si>
  <si>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</si>
  <si>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</si>
  <si>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</si>
  <si>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</si>
  <si>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</si>
  <si>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</si>
  <si>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</si>
  <si>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</si>
  <si>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</si>
  <si>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</si>
  <si>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</si>
  <si>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</si>
  <si>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</si>
  <si>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</si>
  <si>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</si>
  <si>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</si>
  <si>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</si>
  <si>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</si>
  <si>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</si>
  <si>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</si>
  <si>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</si>
  <si>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</si>
  <si>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</si>
  <si>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</si>
  <si>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</si>
  <si>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</si>
  <si>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</si>
  <si>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</si>
  <si>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</si>
  <si>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</si>
  <si>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</si>
  <si>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</si>
  <si>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</si>
  <si>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</si>
  <si>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</si>
  <si>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</si>
  <si>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</si>
  <si>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</si>
  <si>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</si>
  <si>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</si>
  <si>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</si>
  <si>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</si>
  <si>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</si>
  <si>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</si>
  <si>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</si>
  <si>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</si>
  <si>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</si>
  <si>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</si>
  <si>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</si>
  <si>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</si>
  <si>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</si>
  <si>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</si>
  <si>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</si>
  <si>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</si>
  <si>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</si>
  <si>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</si>
  <si>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</si>
  <si>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</si>
  <si>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</si>
  <si>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</si>
  <si>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</si>
  <si>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</si>
  <si>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</si>
  <si>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</si>
  <si>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</si>
  <si>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</si>
  <si>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</si>
  <si>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</si>
  <si>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</si>
  <si>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</si>
  <si>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</si>
  <si>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</si>
  <si>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</si>
  <si>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</si>
  <si>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</si>
  <si>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</si>
  <si>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</si>
  <si>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</si>
  <si>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</si>
  <si>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</si>
  <si>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</si>
  <si>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</si>
  <si>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</si>
  <si>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</si>
  <si>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</si>
  <si>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</si>
  <si>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</si>
  <si>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</si>
  <si>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</si>
  <si>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</si>
  <si>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</si>
  <si>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</si>
  <si>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</si>
  <si>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</si>
  <si>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</si>
  <si>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</si>
  <si>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</si>
  <si>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</si>
  <si>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</si>
  <si>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</si>
  <si>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</si>
  <si>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</si>
  <si>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</si>
  <si>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</si>
  <si>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</si>
  <si>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</si>
  <si>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</si>
  <si>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</si>
  <si>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</si>
  <si>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</si>
  <si>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</si>
  <si>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</si>
  <si>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</si>
  <si>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</si>
  <si>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</si>
  <si>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</si>
  <si>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</si>
  <si>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</si>
  <si>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</si>
  <si>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</si>
  <si>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</si>
  <si>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</si>
  <si>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</si>
  <si>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</si>
  <si>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</si>
  <si>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</si>
  <si>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</si>
  <si>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</si>
  <si>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</si>
  <si>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</si>
  <si>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</si>
  <si>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</si>
  <si>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</si>
  <si>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</si>
  <si>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</si>
  <si>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</si>
  <si>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</si>
  <si>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</si>
  <si>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</si>
  <si>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</si>
  <si>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</si>
  <si>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</si>
  <si>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</si>
  <si>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</si>
  <si>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</si>
  <si>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</si>
  <si>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</si>
  <si>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</si>
  <si>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</si>
  <si>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</si>
  <si>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</si>
  <si>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</si>
  <si>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</si>
  <si>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</si>
  <si>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</si>
  <si>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</si>
  <si>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</si>
  <si>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</si>
  <si>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</si>
  <si>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</si>
  <si>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</si>
  <si>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</si>
  <si>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</si>
  <si>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</si>
  <si>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</si>
  <si>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</si>
  <si>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</si>
  <si>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</si>
  <si>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</si>
  <si>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</si>
  <si>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</si>
  <si>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</si>
  <si>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</si>
  <si>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</si>
  <si>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</si>
  <si>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</si>
  <si>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</si>
  <si>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</si>
  <si>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</si>
  <si>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</si>
  <si>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</si>
  <si>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</si>
  <si>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</si>
  <si>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</si>
  <si>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</si>
  <si>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</si>
  <si>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</si>
  <si>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</si>
  <si>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</si>
  <si>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</si>
  <si>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</si>
  <si>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</si>
  <si>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</si>
  <si>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</si>
  <si>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</si>
  <si>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</si>
  <si>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</si>
  <si>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</si>
  <si>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</si>
  <si>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</si>
  <si>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</si>
  <si>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</si>
  <si>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</si>
  <si>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</si>
  <si>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</si>
  <si>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</si>
  <si>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</si>
  <si>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</si>
  <si>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</si>
  <si>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</si>
  <si>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</si>
  <si>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</si>
  <si>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</si>
  <si>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</si>
  <si>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</si>
  <si>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</si>
  <si>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</si>
  <si>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</si>
  <si>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</si>
  <si>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</si>
  <si>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</si>
  <si>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</si>
  <si>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</si>
  <si>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</si>
  <si>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</si>
  <si>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</si>
  <si>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</si>
  <si>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</si>
  <si>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</si>
  <si>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</si>
  <si>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</si>
  <si>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</si>
  <si>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</si>
  <si>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</si>
  <si>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</si>
  <si>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</si>
  <si>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</si>
  <si>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</si>
  <si>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</si>
  <si>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</si>
  <si>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</si>
  <si>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</si>
  <si>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</si>
  <si>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</si>
  <si>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</si>
  <si>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</si>
  <si>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</si>
  <si>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</si>
  <si>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</si>
  <si>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</si>
  <si>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</si>
  <si>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</si>
  <si>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</si>
  <si>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</si>
  <si>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</si>
  <si>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</si>
  <si>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</si>
  <si>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</si>
  <si>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</si>
  <si>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</si>
  <si>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</si>
  <si>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</si>
  <si>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</si>
  <si>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</si>
  <si>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</si>
  <si>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</si>
  <si>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</si>
  <si>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</si>
  <si>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</si>
  <si>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</si>
  <si>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</si>
  <si>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</si>
  <si>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</si>
  <si>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</si>
  <si>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</si>
  <si>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</si>
  <si>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</si>
  <si>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</si>
  <si>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</si>
  <si>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</si>
  <si>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</si>
  <si>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</si>
  <si>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</si>
  <si>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</si>
  <si>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</si>
  <si>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</si>
  <si>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</si>
  <si>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</si>
  <si>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</si>
  <si>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</si>
  <si>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</si>
  <si>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</si>
  <si>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</si>
  <si>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</si>
  <si>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</si>
  <si>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</si>
  <si>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</si>
  <si>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</si>
  <si>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</si>
  <si>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</si>
  <si>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</si>
  <si>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</si>
  <si>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</si>
  <si>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</si>
  <si>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</si>
  <si>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</si>
  <si>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</si>
  <si>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</si>
  <si>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</si>
  <si>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</si>
  <si>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</si>
  <si>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</si>
  <si>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</si>
  <si>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</si>
  <si>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</si>
  <si>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</si>
  <si>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</si>
  <si>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</si>
  <si>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</si>
  <si>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</si>
  <si>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</si>
  <si>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</si>
  <si>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</si>
  <si>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</si>
  <si>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</si>
  <si>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</si>
  <si>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</si>
  <si>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</si>
  <si>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</si>
  <si>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</si>
  <si>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</si>
  <si>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</si>
  <si>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</si>
  <si>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</si>
  <si>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</si>
  <si>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</si>
  <si>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</si>
  <si>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</si>
  <si>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</si>
  <si>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</si>
  <si>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</si>
  <si>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</si>
  <si>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</si>
  <si>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</si>
  <si>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</si>
  <si>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</si>
  <si>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</si>
  <si>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</si>
  <si>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</si>
  <si>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</si>
  <si>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</si>
  <si>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</si>
  <si>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</si>
  <si>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</si>
  <si>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</si>
  <si>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</si>
  <si>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</si>
  <si>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</si>
  <si>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</si>
  <si>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</si>
  <si>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</si>
  <si>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</si>
  <si>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</si>
  <si>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</si>
  <si>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</si>
  <si>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</si>
  <si>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</si>
  <si>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</si>
  <si>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</si>
  <si>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</si>
  <si>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</si>
  <si>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</si>
  <si>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</si>
  <si>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</si>
  <si>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</si>
  <si>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</si>
  <si>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</si>
  <si>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</si>
  <si>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</si>
  <si>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</si>
  <si>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</si>
  <si>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</si>
  <si>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</si>
  <si>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</si>
  <si>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</si>
  <si>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</si>
  <si>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</si>
  <si>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</si>
  <si>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</si>
  <si>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</si>
  <si>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</si>
  <si>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</si>
  <si>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</si>
  <si>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</si>
  <si>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</si>
  <si>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</si>
  <si>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</si>
  <si>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</si>
  <si>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</si>
  <si>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</si>
  <si>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</si>
  <si>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</si>
  <si>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</si>
  <si>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</si>
  <si>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</si>
  <si>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</si>
  <si>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</si>
  <si>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</si>
  <si>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</si>
  <si>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</si>
  <si>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</si>
  <si>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</si>
  <si>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</si>
  <si>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</si>
  <si>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</si>
  <si>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</si>
  <si>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</si>
  <si>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</si>
  <si>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</si>
  <si>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</si>
  <si>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</si>
  <si>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</si>
  <si>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</si>
  <si>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</si>
  <si>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</si>
  <si>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</si>
  <si>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</si>
  <si>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</si>
  <si>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</si>
  <si>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</si>
  <si>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</si>
  <si>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</si>
  <si>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</si>
  <si>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</si>
  <si>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</si>
  <si>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</si>
  <si>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</si>
  <si>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</si>
  <si>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</si>
  <si>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</si>
  <si>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</si>
  <si>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</si>
  <si>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</si>
  <si>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</si>
  <si>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</si>
  <si>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</si>
  <si>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</si>
  <si>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</si>
  <si>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</si>
  <si>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</si>
  <si>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</si>
  <si>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</si>
  <si>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</si>
  <si>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</si>
  <si>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</si>
  <si>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</si>
  <si>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</si>
  <si>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</si>
  <si>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</si>
  <si>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</si>
  <si>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</si>
  <si>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</si>
  <si>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</si>
  <si>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</si>
  <si>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</si>
  <si>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</si>
  <si>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</si>
  <si>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</si>
  <si>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</si>
  <si>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</si>
  <si>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</si>
  <si>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</si>
  <si>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</si>
  <si>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</si>
  <si>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</si>
  <si>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</si>
  <si>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</si>
  <si>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</si>
  <si>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</si>
  <si>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</si>
  <si>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</si>
  <si>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</si>
  <si>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</si>
  <si>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</si>
  <si>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</si>
  <si>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</si>
  <si>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</si>
  <si>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</si>
  <si>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</si>
  <si>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</si>
  <si>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</si>
  <si>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</si>
  <si>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</si>
  <si>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</si>
  <si>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</si>
  <si>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</si>
  <si>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</si>
  <si>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</si>
  <si>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</si>
  <si>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</si>
  <si>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</si>
  <si>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</si>
  <si>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</si>
  <si>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</si>
  <si>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</si>
  <si>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</si>
  <si>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</si>
  <si>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</si>
  <si>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</si>
  <si>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</si>
  <si>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</si>
  <si>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</si>
  <si>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</si>
  <si>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</si>
  <si>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</si>
  <si>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</si>
  <si>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</si>
  <si>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</si>
  <si>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</si>
  <si>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</si>
  <si>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</si>
  <si>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</si>
  <si>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</si>
  <si>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</si>
  <si>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</si>
  <si>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</si>
  <si>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</si>
  <si>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</si>
  <si>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</si>
  <si>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</si>
  <si>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</si>
  <si>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</si>
  <si>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</si>
  <si>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</si>
  <si>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</si>
  <si>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</si>
  <si>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</si>
  <si>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</si>
  <si>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</si>
  <si>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</si>
  <si>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</si>
  <si>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</si>
  <si>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</si>
  <si>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</si>
  <si>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</si>
  <si>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</si>
  <si>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</si>
  <si>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</si>
  <si>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</si>
  <si>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</si>
  <si>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</si>
  <si>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</si>
  <si>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</si>
  <si>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</si>
  <si>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</si>
  <si>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</si>
  <si>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</si>
  <si>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</si>
  <si>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</si>
  <si>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</si>
  <si>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</si>
  <si>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</si>
  <si>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</si>
  <si>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</si>
  <si>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</si>
  <si>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</si>
  <si>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</si>
  <si>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</si>
  <si>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</si>
  <si>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</si>
  <si>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</si>
  <si>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</si>
  <si>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</si>
  <si>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</si>
  <si>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</si>
  <si>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</si>
  <si>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</si>
  <si>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</si>
  <si>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</si>
  <si>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</si>
  <si>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</si>
  <si>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</si>
  <si>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</si>
  <si>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</si>
  <si>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</si>
  <si>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</si>
  <si>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</si>
  <si>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</si>
  <si>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</si>
  <si>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</si>
  <si>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</si>
  <si>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</si>
  <si>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</si>
  <si>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</si>
  <si>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</si>
  <si>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</si>
  <si>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</si>
  <si>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</si>
  <si>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</si>
  <si>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</si>
  <si>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</si>
  <si>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</si>
  <si>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</si>
  <si>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</si>
  <si>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</si>
  <si>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</si>
  <si>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</si>
  <si>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</si>
  <si>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</si>
  <si>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</si>
  <si>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</si>
  <si>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</si>
  <si>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</si>
  <si>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</si>
  <si>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</si>
  <si>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</si>
  <si>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</si>
  <si>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</si>
  <si>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</si>
  <si>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</si>
  <si>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</si>
  <si>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</si>
  <si>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</si>
  <si>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</si>
  <si>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</si>
  <si>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</si>
  <si>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</si>
  <si>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</si>
  <si>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</si>
  <si>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</si>
  <si>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</si>
  <si>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</si>
  <si>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</si>
  <si>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</si>
  <si>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</si>
  <si>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</si>
  <si>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</si>
  <si>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</si>
  <si>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</si>
  <si>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</si>
  <si>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</si>
  <si>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</si>
  <si>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</si>
  <si>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</si>
  <si>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</si>
  <si>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</si>
  <si>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</si>
  <si>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</si>
  <si>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</si>
  <si>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</si>
  <si>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</si>
  <si>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</si>
  <si>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</si>
  <si>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</si>
  <si>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</si>
  <si>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</si>
  <si>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</si>
  <si>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</si>
  <si>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</si>
  <si>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</si>
  <si>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</si>
  <si>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</si>
  <si>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</si>
  <si>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</si>
  <si>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</si>
  <si>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</si>
  <si>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</si>
  <si>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</si>
  <si>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</si>
  <si>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</si>
  <si>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</si>
  <si>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</si>
  <si>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</si>
  <si>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</si>
  <si>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</si>
  <si>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</si>
  <si>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</si>
  <si>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</si>
  <si>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</si>
  <si>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</si>
  <si>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</si>
  <si>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</si>
  <si>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</si>
  <si>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</si>
  <si>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</si>
  <si>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</si>
  <si>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</si>
  <si>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</si>
  <si>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</si>
  <si>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</si>
  <si>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</si>
  <si>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</si>
  <si>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</si>
  <si>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</si>
  <si>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</si>
  <si>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</si>
  <si>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</si>
  <si>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</si>
  <si>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</si>
  <si>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</si>
  <si>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</si>
  <si>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</si>
  <si>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</si>
  <si>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</si>
  <si>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</si>
  <si>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</si>
  <si>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</si>
  <si>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</si>
  <si>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</si>
  <si>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</si>
  <si>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</si>
  <si>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</si>
  <si>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</si>
  <si>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</si>
  <si>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</si>
  <si>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</si>
  <si>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</si>
  <si>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</si>
  <si>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</si>
  <si>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</si>
  <si>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</si>
  <si>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</si>
  <si>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</si>
  <si>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</si>
  <si>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</si>
  <si>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</si>
  <si>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</si>
  <si>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</si>
  <si>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</si>
  <si>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</si>
  <si>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</si>
  <si>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</si>
  <si>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</si>
  <si>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</si>
  <si>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</si>
  <si>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</si>
  <si>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</si>
  <si>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</si>
  <si>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</si>
  <si>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</si>
  <si>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</si>
  <si>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</si>
  <si>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</si>
  <si>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</si>
  <si>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</si>
  <si>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</si>
  <si>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</si>
  <si>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</si>
  <si>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</si>
  <si>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</si>
  <si>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</si>
  <si>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</si>
  <si>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</si>
  <si>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</si>
  <si>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</si>
  <si>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</si>
  <si>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</si>
  <si>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</si>
  <si>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</si>
  <si>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</si>
  <si>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</si>
  <si>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</si>
  <si>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</si>
  <si>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</si>
  <si>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</si>
  <si>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</si>
  <si>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</si>
  <si>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</si>
  <si>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</si>
  <si>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</si>
  <si>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</si>
  <si>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</si>
  <si>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</si>
  <si>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</si>
  <si>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</si>
  <si>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</si>
  <si>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</si>
  <si>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</si>
  <si>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</si>
  <si>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</si>
  <si>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</si>
  <si>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</si>
  <si>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</si>
  <si>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</si>
  <si>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</si>
  <si>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</si>
  <si>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</si>
  <si>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</si>
  <si>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</si>
  <si>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</si>
  <si>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</si>
  <si>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</si>
  <si>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</si>
  <si>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</si>
  <si>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</si>
  <si>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</si>
  <si>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</si>
  <si>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</si>
  <si>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</si>
  <si>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</si>
  <si>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</si>
  <si>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</si>
  <si>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</si>
  <si>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</si>
  <si>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</si>
  <si>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</si>
  <si>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</si>
  <si>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</si>
  <si>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</si>
  <si>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</si>
  <si>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</si>
  <si>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</si>
  <si>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</si>
  <si>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</si>
  <si>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</si>
  <si>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</si>
  <si>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</si>
  <si>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</si>
  <si>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</si>
  <si>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</si>
  <si>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</si>
  <si>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</si>
  <si>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</si>
  <si>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</si>
  <si>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</si>
  <si>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</si>
  <si>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</si>
  <si>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</si>
  <si>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</si>
  <si>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</si>
  <si>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</si>
  <si>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</si>
  <si>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</si>
  <si>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</si>
  <si>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</si>
  <si>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</si>
  <si>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</si>
  <si>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</si>
  <si>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</si>
  <si>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</si>
  <si>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</si>
  <si>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</si>
  <si>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</si>
  <si>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</si>
  <si>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</si>
  <si>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</si>
  <si>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</si>
  <si>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</si>
  <si>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</si>
  <si>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</si>
  <si>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</si>
  <si>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</si>
  <si>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</si>
  <si>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</si>
  <si>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</si>
  <si>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</si>
  <si>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</si>
  <si>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</si>
  <si>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</si>
  <si>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</si>
  <si>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</si>
  <si>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</si>
  <si>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</si>
  <si>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</si>
  <si>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</si>
  <si>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</si>
  <si>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</si>
  <si>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</si>
  <si>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</si>
  <si>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</si>
  <si>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</si>
  <si>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</si>
  <si>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</si>
  <si>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</si>
  <si>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</si>
  <si>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</si>
  <si>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</si>
  <si>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</si>
  <si>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</si>
  <si>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</si>
  <si>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</si>
  <si>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</si>
  <si>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</si>
  <si>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</si>
  <si>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</si>
  <si>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</si>
  <si>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</si>
  <si>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</si>
  <si>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</si>
  <si>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</si>
  <si>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</si>
  <si>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</si>
  <si>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</si>
  <si>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</si>
  <si>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</si>
  <si>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</si>
  <si>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</si>
  <si>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</si>
  <si>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</si>
  <si>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</si>
  <si>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</si>
  <si>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</si>
  <si>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</si>
  <si>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</si>
  <si>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</si>
  <si>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</si>
  <si>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</si>
  <si>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</si>
  <si>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</si>
  <si>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</si>
  <si>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</si>
  <si>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</si>
  <si>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</si>
  <si>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</si>
  <si>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</si>
  <si>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</si>
  <si>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</si>
  <si>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</si>
  <si>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</si>
  <si>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</si>
  <si>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</si>
  <si>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</si>
  <si>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</si>
  <si>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</si>
  <si>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</si>
  <si>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</si>
  <si>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</si>
  <si>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</si>
  <si>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</si>
  <si>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</si>
  <si>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</si>
  <si>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</si>
  <si>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</si>
  <si>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</si>
  <si>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</si>
  <si>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</si>
  <si>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</si>
  <si>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</si>
  <si>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</si>
  <si>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</si>
  <si>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</si>
  <si>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</si>
  <si>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</si>
  <si>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</si>
  <si>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</si>
  <si>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</si>
  <si>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</si>
  <si>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</si>
  <si>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</si>
  <si>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</si>
  <si>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</si>
  <si>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</si>
  <si>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</si>
  <si>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</si>
  <si>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</si>
  <si>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</si>
  <si>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</si>
  <si>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</si>
  <si>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</si>
  <si>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</si>
  <si>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</si>
  <si>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</si>
  <si>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</si>
  <si>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</si>
  <si>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</si>
  <si>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</si>
  <si>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</si>
  <si>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</si>
  <si>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</si>
  <si>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</si>
  <si>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</si>
  <si>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</si>
  <si>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</si>
  <si>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</si>
  <si>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</si>
  <si>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</si>
  <si>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</si>
  <si>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</si>
  <si>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</si>
  <si>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</si>
  <si>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</si>
  <si>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</si>
  <si>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</si>
  <si>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</si>
  <si>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</si>
  <si>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</si>
  <si>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</si>
  <si>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</si>
  <si>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</si>
  <si>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</si>
  <si>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</si>
  <si>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</si>
  <si>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</si>
  <si>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</si>
  <si>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</si>
  <si>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</si>
  <si>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</si>
  <si>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</si>
  <si>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</si>
  <si>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</si>
  <si>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</si>
  <si>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</si>
  <si>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</si>
  <si>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</si>
  <si>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</si>
  <si>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</si>
  <si>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</si>
  <si>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</si>
  <si>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</si>
  <si>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</si>
  <si>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</si>
  <si>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</si>
  <si>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</si>
  <si>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</si>
  <si>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</si>
  <si>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</si>
  <si>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</si>
  <si>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</si>
  <si>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</si>
  <si>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</si>
  <si>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</si>
  <si>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</si>
  <si>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</si>
  <si>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</si>
  <si>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</si>
  <si>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</si>
  <si>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</si>
  <si>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</si>
  <si>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</si>
  <si>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</si>
  <si>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</si>
  <si>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</si>
  <si>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</si>
  <si>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</si>
  <si>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</si>
  <si>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</si>
  <si>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</si>
  <si>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</si>
  <si>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</si>
  <si>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</si>
  <si>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</si>
  <si>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</si>
  <si>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</si>
  <si>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</si>
  <si>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</si>
  <si>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</si>
  <si>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</si>
  <si>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</si>
  <si>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</si>
  <si>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</si>
  <si>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</si>
  <si>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</si>
  <si>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</si>
  <si>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</si>
  <si>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</si>
  <si>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</si>
  <si>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</si>
  <si>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</si>
  <si>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</si>
  <si>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</si>
  <si>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</si>
  <si>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</si>
  <si>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</si>
  <si>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</si>
  <si>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</si>
  <si>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</si>
  <si>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</si>
  <si>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</si>
  <si>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</si>
  <si>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</si>
  <si>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</si>
  <si>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</si>
  <si>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</si>
  <si>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</si>
  <si>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</si>
  <si>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</si>
  <si>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</si>
  <si>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</si>
  <si>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</si>
  <si>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</si>
  <si>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</si>
  <si>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</si>
  <si>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</si>
  <si>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</si>
  <si>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</si>
  <si>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</si>
  <si>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</si>
  <si>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</si>
  <si>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</si>
  <si>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</si>
  <si>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</si>
  <si>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</si>
  <si>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</si>
  <si>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</si>
  <si>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</si>
  <si>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</si>
  <si>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</si>
  <si>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</si>
  <si>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</si>
  <si>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</si>
  <si>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</si>
  <si>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</si>
  <si>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</si>
  <si>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</si>
  <si>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</si>
  <si>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</si>
  <si>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</si>
  <si>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</si>
  <si>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</si>
  <si>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</si>
  <si>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</si>
  <si>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</si>
  <si>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</si>
  <si>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</si>
  <si>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</si>
  <si>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</si>
  <si>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</si>
  <si>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</si>
  <si>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</si>
  <si>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</si>
  <si>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</si>
  <si>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</si>
  <si>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</si>
  <si>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</si>
  <si>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</si>
  <si>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</si>
  <si>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</si>
  <si>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</si>
  <si>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</si>
  <si>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</si>
  <si>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</si>
  <si>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</si>
  <si>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</si>
  <si>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</si>
  <si>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</si>
  <si>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</si>
  <si>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</si>
  <si>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</si>
  <si>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</si>
  <si>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</si>
  <si>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</si>
  <si>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</si>
  <si>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</si>
  <si>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</si>
  <si>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</si>
  <si>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</si>
  <si>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</si>
  <si>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</si>
  <si>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</si>
  <si>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</si>
  <si>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</si>
  <si>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</si>
  <si>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</si>
  <si>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</si>
  <si>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</si>
  <si>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</si>
  <si>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</si>
  <si>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</si>
  <si>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</si>
  <si>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</si>
  <si>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</si>
  <si>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</si>
  <si>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</si>
  <si>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</si>
  <si>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</si>
  <si>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</si>
  <si>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</si>
  <si>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</si>
  <si>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</si>
  <si>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</si>
  <si>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</si>
  <si>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</si>
  <si>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</si>
  <si>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</si>
  <si>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</si>
  <si>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</si>
  <si>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</si>
  <si>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</si>
  <si>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</si>
  <si>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</si>
  <si>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</si>
  <si>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</si>
  <si>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</si>
  <si>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</si>
  <si>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</si>
  <si>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</si>
  <si>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</si>
  <si>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</si>
  <si>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</si>
  <si>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</si>
  <si>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</si>
  <si>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</si>
  <si>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</si>
  <si>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</si>
  <si>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</si>
  <si>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</si>
  <si>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</si>
  <si>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</si>
  <si>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</si>
  <si>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</si>
  <si>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</si>
  <si>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</si>
  <si>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</si>
  <si>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</si>
  <si>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</si>
  <si>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</si>
  <si>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</si>
  <si>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</si>
  <si>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</si>
  <si>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</si>
  <si>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</si>
  <si>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</si>
  <si>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</si>
  <si>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</si>
  <si>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</si>
  <si>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</si>
  <si>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</si>
  <si>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</si>
  <si>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</si>
  <si>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</si>
  <si>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</si>
  <si>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</si>
  <si>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</si>
  <si>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</si>
  <si>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</si>
  <si>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</si>
  <si>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</si>
  <si>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</si>
  <si>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</si>
  <si>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</si>
  <si>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</si>
  <si>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</si>
  <si>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</si>
  <si>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</si>
  <si>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</si>
  <si>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</si>
  <si>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</si>
  <si>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</si>
  <si>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</si>
  <si>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</si>
  <si>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</si>
  <si>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</si>
  <si>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</si>
  <si>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</si>
  <si>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</si>
  <si>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</si>
  <si>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</si>
  <si>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</si>
  <si>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</si>
  <si>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</si>
  <si>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</si>
  <si>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</si>
  <si>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</si>
  <si>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</si>
  <si>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</si>
  <si>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</si>
  <si>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</si>
  <si>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</si>
  <si>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</si>
  <si>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</si>
  <si>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</si>
  <si>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</si>
  <si>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</si>
  <si>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</si>
  <si>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</si>
  <si>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</si>
  <si>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</si>
  <si>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</si>
  <si>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</si>
  <si>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</si>
  <si>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</si>
  <si>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</si>
  <si>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</si>
  <si>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</si>
  <si>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</si>
  <si>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</si>
  <si>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</si>
  <si>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</si>
  <si>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</si>
  <si>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</si>
  <si>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</si>
  <si>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</si>
  <si>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</si>
  <si>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</si>
  <si>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</si>
  <si>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</si>
  <si>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</si>
  <si>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</si>
  <si>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</si>
  <si>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</si>
  <si>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</si>
  <si>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</si>
  <si>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</si>
  <si>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</si>
  <si>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</si>
  <si>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</si>
  <si>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</si>
  <si>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</si>
  <si>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</si>
  <si>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</si>
  <si>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</si>
  <si>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</si>
  <si>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</si>
  <si>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</si>
  <si>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</si>
  <si>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</si>
  <si>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</si>
  <si>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</si>
  <si>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</si>
  <si>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</si>
  <si>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</si>
  <si>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</si>
  <si>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</si>
  <si>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</si>
  <si>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</si>
  <si>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</si>
  <si>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</si>
  <si>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</si>
  <si>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</si>
  <si>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</si>
  <si>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</si>
  <si>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</si>
  <si>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</si>
  <si>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</si>
  <si>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</si>
  <si>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</si>
  <si>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</si>
  <si>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</si>
  <si>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</si>
  <si>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</si>
  <si>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</si>
  <si>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</si>
  <si>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</si>
  <si>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</si>
  <si>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</si>
  <si>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</si>
  <si>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</si>
  <si>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</si>
  <si>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</si>
  <si>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</si>
  <si>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</si>
  <si>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</si>
  <si>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</si>
  <si>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</si>
  <si>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</si>
  <si>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</si>
  <si>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</si>
  <si>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</si>
  <si>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</si>
  <si>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</si>
  <si>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</si>
  <si>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</si>
  <si>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</si>
  <si>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</si>
  <si>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</si>
  <si>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</si>
  <si>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</si>
  <si>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</si>
  <si>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</si>
  <si>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</si>
  <si>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</si>
  <si>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</si>
  <si>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</si>
  <si>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</si>
  <si>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</si>
  <si>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</si>
  <si>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</si>
  <si>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</si>
  <si>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</si>
  <si>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</si>
  <si>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</si>
  <si>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</si>
  <si>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</si>
  <si>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</si>
  <si>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</si>
  <si>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</si>
  <si>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</si>
  <si>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</si>
  <si>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</si>
  <si>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</si>
  <si>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</si>
  <si>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</si>
  <si>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</si>
  <si>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</si>
  <si>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</si>
  <si>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</si>
  <si>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</si>
  <si>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</si>
  <si>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</si>
  <si>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</si>
  <si>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</si>
  <si>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</si>
  <si>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</si>
  <si>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</si>
  <si>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</si>
  <si>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</si>
  <si>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</si>
  <si>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</si>
  <si>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</si>
  <si>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</si>
  <si>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</si>
  <si>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</si>
  <si>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</si>
  <si>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</si>
  <si>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</si>
  <si>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</si>
  <si>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</si>
  <si>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</si>
  <si>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</si>
  <si>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</si>
  <si>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</si>
  <si>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</si>
  <si>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</si>
  <si>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</si>
  <si>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</si>
  <si>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</si>
  <si>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</si>
  <si>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</si>
  <si>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</si>
  <si>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</si>
  <si>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</si>
  <si>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</si>
  <si>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</si>
  <si>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</si>
  <si>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</si>
  <si>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</si>
  <si>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</si>
  <si>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</si>
  <si>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</si>
  <si>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</si>
  <si>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</si>
  <si>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</si>
  <si>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</si>
  <si>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</si>
  <si>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</si>
  <si>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</si>
  <si>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</si>
  <si>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</si>
  <si>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</si>
  <si>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</si>
  <si>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</si>
  <si>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</si>
  <si>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</si>
  <si>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</si>
  <si>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</si>
  <si>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</si>
  <si>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</si>
  <si>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</si>
  <si>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</si>
  <si>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</si>
  <si>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</si>
  <si>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</si>
  <si>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</si>
  <si>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</si>
  <si>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</si>
  <si>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</si>
  <si>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</si>
  <si>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</si>
  <si>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</si>
  <si>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</si>
  <si>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</si>
  <si>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</si>
  <si>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</si>
  <si>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</si>
  <si>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</si>
  <si>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</si>
  <si>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</si>
  <si>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</si>
  <si>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</si>
  <si>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</si>
  <si>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</si>
  <si>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</si>
  <si>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</si>
  <si>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</si>
  <si>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</si>
  <si>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</si>
  <si>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</si>
  <si>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</si>
  <si>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</si>
  <si>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</si>
  <si>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</si>
  <si>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</si>
  <si>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</si>
  <si>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</si>
  <si>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</si>
  <si>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</si>
  <si>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</si>
  <si>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</si>
  <si>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</si>
  <si>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</si>
  <si>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</si>
  <si>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</si>
  <si>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</si>
  <si>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</si>
  <si>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</si>
  <si>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</si>
  <si>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</si>
  <si>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</si>
  <si>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</si>
  <si>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</si>
  <si>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</si>
  <si>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</si>
  <si>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</si>
  <si>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</si>
  <si>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</si>
  <si>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</si>
  <si>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</si>
  <si>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</si>
  <si>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</si>
  <si>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</si>
  <si>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</si>
  <si>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</si>
  <si>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</si>
  <si>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</si>
  <si>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</si>
  <si>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</si>
  <si>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</si>
  <si>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</si>
  <si>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</si>
  <si>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</si>
  <si>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</si>
  <si>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</si>
  <si>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</si>
  <si>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</si>
  <si>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</si>
  <si>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</si>
  <si>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</si>
  <si>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</si>
  <si>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</si>
  <si>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</si>
  <si>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</si>
  <si>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</si>
  <si>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</si>
  <si>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</si>
  <si>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</si>
  <si>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</si>
  <si>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</si>
  <si>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</si>
  <si>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</si>
  <si>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</si>
  <si>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</si>
  <si>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</si>
  <si>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</si>
  <si>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</si>
  <si>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</si>
  <si>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</si>
  <si>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</si>
  <si>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</si>
  <si>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</si>
  <si>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</si>
  <si>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</si>
  <si>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</si>
  <si>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</si>
  <si>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</si>
  <si>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</si>
  <si>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</si>
  <si>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</si>
  <si>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</si>
  <si>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</si>
  <si>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</si>
  <si>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</si>
  <si>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</si>
  <si>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</si>
  <si>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</si>
  <si>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</si>
  <si>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</si>
  <si>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</si>
  <si>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</si>
  <si>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</si>
  <si>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</si>
  <si>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</si>
  <si>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</si>
  <si>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</si>
  <si>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</si>
  <si>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</si>
  <si>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</si>
  <si>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</si>
  <si>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</si>
  <si>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</si>
  <si>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</si>
  <si>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</si>
  <si>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</si>
  <si>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</si>
  <si>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</si>
  <si>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</si>
  <si>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</si>
  <si>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</si>
  <si>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</si>
  <si>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</si>
  <si>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</si>
  <si>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</si>
  <si>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</si>
  <si>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</si>
  <si>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</si>
  <si>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</si>
  <si>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</si>
  <si>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</si>
  <si>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</si>
  <si>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</si>
  <si>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</si>
  <si>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</si>
  <si>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</si>
  <si>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</si>
  <si>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</si>
  <si>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</si>
  <si>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</si>
  <si>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</si>
  <si>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</si>
  <si>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</si>
  <si>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</si>
  <si>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</si>
  <si>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</si>
  <si>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</si>
  <si>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</si>
  <si>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</si>
  <si>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</si>
  <si>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</si>
  <si>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</si>
  <si>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</si>
  <si>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</si>
  <si>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</si>
  <si>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</si>
  <si>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</si>
  <si>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</si>
  <si>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</si>
  <si>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</si>
  <si>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</si>
  <si>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</si>
  <si>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</si>
  <si>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</si>
  <si>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</si>
  <si>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</si>
  <si>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</si>
  <si>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</si>
  <si>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</si>
  <si>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</si>
  <si>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</si>
  <si>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</si>
  <si>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</si>
  <si>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</si>
  <si>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</si>
  <si>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</si>
  <si>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</si>
  <si>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</si>
  <si>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</si>
  <si>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</si>
  <si>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</si>
  <si>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</si>
  <si>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</si>
  <si>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</si>
  <si>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</si>
  <si>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</si>
  <si>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</si>
  <si>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</si>
  <si>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</si>
  <si>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</si>
  <si>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</si>
  <si>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</si>
  <si>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</si>
  <si>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</si>
  <si>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</si>
  <si>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</si>
  <si>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</si>
  <si>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</si>
  <si>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</si>
  <si>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</si>
  <si>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</si>
  <si>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</si>
  <si>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</si>
  <si>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</si>
  <si>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</si>
  <si>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</si>
  <si>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</si>
  <si>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</si>
  <si>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</si>
  <si>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</si>
  <si>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</si>
  <si>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</si>
  <si>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</si>
  <si>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</si>
  <si>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</si>
  <si>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</si>
  <si>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</si>
  <si>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</si>
  <si>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</si>
  <si>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</si>
  <si>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</si>
  <si>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</si>
  <si>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</si>
  <si>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</si>
  <si>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</si>
  <si>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</si>
  <si>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</si>
  <si>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</si>
  <si>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</si>
  <si>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</si>
  <si>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</si>
  <si>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</si>
  <si>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</si>
  <si>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</si>
  <si>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</si>
  <si>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</si>
  <si>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</si>
  <si>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</si>
  <si>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</si>
  <si>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</si>
  <si>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</si>
  <si>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</si>
  <si>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</si>
  <si>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</si>
  <si>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</si>
  <si>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</si>
  <si>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</si>
  <si>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</si>
  <si>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</si>
  <si>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</si>
  <si>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</si>
  <si>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</si>
  <si>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</si>
  <si>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</si>
  <si>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</si>
  <si>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</si>
  <si>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</si>
  <si>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</si>
  <si>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</si>
  <si>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</si>
  <si>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</si>
  <si>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</si>
  <si>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</si>
  <si>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</si>
  <si>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</si>
  <si>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</si>
  <si>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</si>
  <si>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</si>
  <si>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</si>
  <si>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</si>
  <si>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</si>
  <si>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</si>
  <si>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</si>
  <si>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</si>
  <si>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</si>
  <si>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</si>
  <si>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</si>
  <si>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</si>
  <si>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</si>
  <si>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</si>
  <si>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</si>
  <si>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</si>
  <si>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</si>
  <si>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</si>
  <si>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</si>
  <si>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</si>
  <si>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</si>
  <si>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</si>
  <si>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</si>
  <si>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</si>
  <si>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</si>
  <si>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</si>
  <si>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</si>
  <si>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</si>
  <si>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</si>
  <si>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</si>
  <si>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</si>
  <si>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</si>
  <si>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</si>
  <si>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</si>
  <si>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</si>
  <si>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</si>
  <si>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</si>
  <si>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</si>
  <si>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</si>
  <si>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</si>
  <si>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</si>
  <si>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</si>
  <si>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</si>
  <si>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</si>
  <si>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</si>
  <si>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</si>
  <si>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</si>
  <si>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</si>
  <si>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</si>
  <si>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</si>
  <si>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</si>
  <si>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</si>
  <si>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</si>
  <si>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</si>
  <si>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</si>
  <si>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</si>
  <si>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</si>
  <si>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</si>
  <si>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</si>
  <si>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</si>
  <si>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</si>
  <si>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</si>
  <si>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</si>
  <si>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</si>
  <si>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</si>
  <si>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</si>
  <si>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</si>
  <si>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</si>
  <si>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</si>
  <si>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</si>
  <si>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</si>
  <si>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</si>
  <si>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</si>
  <si>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</si>
  <si>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</si>
  <si>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</si>
  <si>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</si>
  <si>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</si>
  <si>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</si>
  <si>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</si>
  <si>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</si>
  <si>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</si>
  <si>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</si>
  <si>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</si>
  <si>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</si>
  <si>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</si>
  <si>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</si>
  <si>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</si>
  <si>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</si>
  <si>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</si>
  <si>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</si>
  <si>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</si>
  <si>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</si>
  <si>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</si>
  <si>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</si>
  <si>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</si>
  <si>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</si>
  <si>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</si>
  <si>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</si>
  <si>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</si>
  <si>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</si>
  <si>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</si>
  <si>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</si>
  <si>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</si>
  <si>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</si>
  <si>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</si>
  <si>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</si>
  <si>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</si>
  <si>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</si>
  <si>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</si>
  <si>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</si>
  <si>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</si>
  <si>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</si>
  <si>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</si>
  <si>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</si>
  <si>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</si>
  <si>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</si>
  <si>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</si>
  <si>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</si>
  <si>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</si>
  <si>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</si>
  <si>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</si>
  <si>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</si>
  <si>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</si>
  <si>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</si>
  <si>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</si>
  <si>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</si>
  <si>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</si>
  <si>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</si>
  <si>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</si>
  <si>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</si>
  <si>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</si>
  <si>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</si>
  <si>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</si>
  <si>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</si>
  <si>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</si>
  <si>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</si>
  <si>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</si>
  <si>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</si>
  <si>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</si>
  <si>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</si>
  <si>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</si>
  <si>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</si>
  <si>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</si>
  <si>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</si>
  <si>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</si>
  <si>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</si>
  <si>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</si>
  <si>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</si>
  <si>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</si>
  <si>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</si>
  <si>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</si>
  <si>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</si>
  <si>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</si>
  <si>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</si>
  <si>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</si>
  <si>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</si>
  <si>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</si>
  <si>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</si>
  <si>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</si>
  <si>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</si>
  <si>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</si>
  <si>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</si>
  <si>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</si>
  <si>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</si>
  <si>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</si>
  <si>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</si>
  <si>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</si>
  <si>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</si>
  <si>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</si>
  <si>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</si>
  <si>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</si>
  <si>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</si>
  <si>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</si>
  <si>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</si>
  <si>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</si>
  <si>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</si>
  <si>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</si>
  <si>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</si>
  <si>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</si>
  <si>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</si>
  <si>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</si>
  <si>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</si>
  <si>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</si>
  <si>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</si>
  <si>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</si>
  <si>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</si>
  <si>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</si>
  <si>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</si>
  <si>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</si>
  <si>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</si>
  <si>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</si>
  <si>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</si>
  <si>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</si>
  <si>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</si>
  <si>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</si>
  <si>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</si>
  <si>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</si>
  <si>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</si>
  <si>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</si>
  <si>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</si>
  <si>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</si>
  <si>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</si>
  <si>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</si>
  <si>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</si>
  <si>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</si>
  <si>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</si>
  <si>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</si>
  <si>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</si>
  <si>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</si>
  <si>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</si>
  <si>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</si>
  <si>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</si>
  <si>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</si>
  <si>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</si>
  <si>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</si>
  <si>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</si>
  <si>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</si>
  <si>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</si>
  <si>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</si>
  <si>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</si>
  <si>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</si>
  <si>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</si>
  <si>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</si>
  <si>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</si>
  <si>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</si>
  <si>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</si>
  <si>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</si>
  <si>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</si>
  <si>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</si>
  <si>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</si>
  <si>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</si>
  <si>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</si>
  <si>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</si>
  <si>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</si>
  <si>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</si>
  <si>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</si>
  <si>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</si>
  <si>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</si>
  <si>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</si>
  <si>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</si>
  <si>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</si>
  <si>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</si>
  <si>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</si>
  <si>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</si>
  <si>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</si>
  <si>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</si>
  <si>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</si>
  <si>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</si>
  <si>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</si>
  <si>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</si>
  <si>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</si>
  <si>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</si>
  <si>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</si>
  <si>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</si>
  <si>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</si>
  <si>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</si>
  <si>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</si>
  <si>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</si>
  <si>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</si>
  <si>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</si>
  <si>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</si>
  <si>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</si>
  <si>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</si>
  <si>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</si>
  <si>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</si>
  <si>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</si>
  <si>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</si>
  <si>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</si>
  <si>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</si>
  <si>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</si>
  <si>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</si>
  <si>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</si>
  <si>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</si>
  <si>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</si>
  <si>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</si>
  <si>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</si>
  <si>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</si>
  <si>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</si>
  <si>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</si>
  <si>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</si>
  <si>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</si>
  <si>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</si>
  <si>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</si>
  <si>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</si>
  <si>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</si>
  <si>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</si>
  <si>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</si>
  <si>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</si>
  <si>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</si>
  <si>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</si>
  <si>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</si>
  <si>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</si>
  <si>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</si>
  <si>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</si>
  <si>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</si>
  <si>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</si>
  <si>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</si>
  <si>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</si>
  <si>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</si>
  <si>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</si>
  <si>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</si>
  <si>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</si>
  <si>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</si>
  <si>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</si>
  <si>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</si>
  <si>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</si>
  <si>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</si>
  <si>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</si>
  <si>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</si>
  <si>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</si>
  <si>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</si>
  <si>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</si>
  <si>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</si>
  <si>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</si>
  <si>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</si>
  <si>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</si>
  <si>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</si>
  <si>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</si>
  <si>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</si>
  <si>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</si>
  <si>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</si>
  <si>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</si>
  <si>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</si>
  <si>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</si>
  <si>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</si>
  <si>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</si>
  <si>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</si>
  <si>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</si>
  <si>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</si>
  <si>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</si>
  <si>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</si>
  <si>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</si>
  <si>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</si>
  <si>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</si>
  <si>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</si>
  <si>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</si>
  <si>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</si>
  <si>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</si>
  <si>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</si>
  <si>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</si>
  <si>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</si>
  <si>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</si>
  <si>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</si>
  <si>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</si>
  <si>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</si>
  <si>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</si>
  <si>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</si>
  <si>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</si>
  <si>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</si>
  <si>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</si>
  <si>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</si>
  <si>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</si>
  <si>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</si>
  <si>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</si>
  <si>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</si>
  <si>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</si>
  <si>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</si>
  <si>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</si>
  <si>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</si>
  <si>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</si>
  <si>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</si>
  <si>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</si>
  <si>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</si>
  <si>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</si>
  <si>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</si>
  <si>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</si>
  <si>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</si>
  <si>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</si>
  <si>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</si>
  <si>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</si>
  <si>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</si>
  <si>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</si>
  <si>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</si>
  <si>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</si>
  <si>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</si>
  <si>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</si>
  <si>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</si>
  <si>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</si>
  <si>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</si>
  <si>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</si>
  <si>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</si>
  <si>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</si>
  <si>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</si>
  <si>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</si>
  <si>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</si>
  <si>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</si>
  <si>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</si>
  <si>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</si>
  <si>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</si>
  <si>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</si>
  <si>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</si>
  <si>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</si>
  <si>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</si>
  <si>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</si>
  <si>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</si>
  <si>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</si>
  <si>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</si>
  <si>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</si>
  <si>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</si>
  <si>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</si>
  <si>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</si>
  <si>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</si>
  <si>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</si>
  <si>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</si>
  <si>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</si>
  <si>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</si>
  <si>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</si>
  <si>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</si>
  <si>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</si>
  <si>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</si>
  <si>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</si>
  <si>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</si>
  <si>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</si>
  <si>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</si>
  <si>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</si>
  <si>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</si>
  <si>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</si>
  <si>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</si>
  <si>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</si>
  <si>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</si>
  <si>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</si>
  <si>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</si>
  <si>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</si>
  <si>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</si>
  <si>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</si>
  <si>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</si>
  <si>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</si>
  <si>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</si>
  <si>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</si>
  <si>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</si>
  <si>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</si>
  <si>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</si>
  <si>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</si>
  <si>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</si>
  <si>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</si>
  <si>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</si>
  <si>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</si>
  <si>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</si>
  <si>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</si>
  <si>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</si>
  <si>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</si>
  <si>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</si>
  <si>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</si>
  <si>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</si>
  <si>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</si>
  <si>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</si>
  <si>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</si>
  <si>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</si>
  <si>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</si>
  <si>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</si>
  <si>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</si>
  <si>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</si>
  <si>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</si>
  <si>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</si>
  <si>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</si>
  <si>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</si>
  <si>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</si>
  <si>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</si>
  <si>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</si>
  <si>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</si>
  <si>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</si>
  <si>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</si>
  <si>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</si>
  <si>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</si>
  <si>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</si>
  <si>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</si>
  <si>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</si>
  <si>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</si>
  <si>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</si>
  <si>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</si>
  <si>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</si>
  <si>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</si>
  <si>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</si>
  <si>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</si>
  <si>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</si>
  <si>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</si>
  <si>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</si>
  <si>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</si>
  <si>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</si>
  <si>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</si>
  <si>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</si>
  <si>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</si>
  <si>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</si>
  <si>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</si>
  <si>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</si>
  <si>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</si>
  <si>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</si>
  <si>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</si>
  <si>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</si>
  <si>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</si>
  <si>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</si>
  <si>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</si>
  <si>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</si>
  <si>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</si>
  <si>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</si>
  <si>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</si>
  <si>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</si>
  <si>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</si>
  <si>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</si>
  <si>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</si>
  <si>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</si>
  <si>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</si>
  <si>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</si>
  <si>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</si>
  <si>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</si>
  <si>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</si>
  <si>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</si>
  <si>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</si>
  <si>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</si>
  <si>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</si>
  <si>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</si>
  <si>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</si>
  <si>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</si>
  <si>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</si>
  <si>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</si>
  <si>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</si>
  <si>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</si>
  <si>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</si>
  <si>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</si>
  <si>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</si>
  <si>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</si>
  <si>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</si>
  <si>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</si>
  <si>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</si>
  <si>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</si>
  <si>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</si>
  <si>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</si>
  <si>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</si>
  <si>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</si>
  <si>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</si>
  <si>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</si>
  <si>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</si>
  <si>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</si>
  <si>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</si>
  <si>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</si>
  <si>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</si>
  <si>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</si>
  <si>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</si>
  <si>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</si>
  <si>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</si>
  <si>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</si>
  <si>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</si>
  <si>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</si>
  <si>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</si>
  <si>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</si>
  <si>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</si>
  <si>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</si>
  <si>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</si>
  <si>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</si>
  <si>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</si>
  <si>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</si>
  <si>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</si>
  <si>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</si>
  <si>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</si>
  <si>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</si>
  <si>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</si>
  <si>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</si>
  <si>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</si>
  <si>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</si>
  <si>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</si>
  <si>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</si>
  <si>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</si>
  <si>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</si>
  <si>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</si>
  <si>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</si>
  <si>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</si>
  <si>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</si>
  <si>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</si>
  <si>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</si>
  <si>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</si>
  <si>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</si>
  <si>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</si>
  <si>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</si>
  <si>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</si>
  <si>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</si>
  <si>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</si>
  <si>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</si>
  <si>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</si>
  <si>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</si>
  <si>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</si>
  <si>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</si>
  <si>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</si>
  <si>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</si>
  <si>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</si>
  <si>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</si>
  <si>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</si>
  <si>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</si>
  <si>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</si>
  <si>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</si>
  <si>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</si>
  <si>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</si>
  <si>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</si>
  <si>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</si>
  <si>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</si>
  <si>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</si>
  <si>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</si>
  <si>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</si>
  <si>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</si>
  <si>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</si>
  <si>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</si>
  <si>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</si>
  <si>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</si>
  <si>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</si>
  <si>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</si>
  <si>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</si>
  <si>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</si>
  <si>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</si>
  <si>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</si>
  <si>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</si>
  <si>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</si>
  <si>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</si>
  <si>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</si>
  <si>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</si>
  <si>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</si>
  <si>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</si>
  <si>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</si>
  <si>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</si>
  <si>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</si>
  <si>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</si>
  <si>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</si>
  <si>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</si>
  <si>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</si>
  <si>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</si>
  <si>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</si>
  <si>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</si>
  <si>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</si>
  <si>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</si>
  <si>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</si>
  <si>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</si>
  <si>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</si>
  <si>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</si>
  <si>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</si>
  <si>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</si>
  <si>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</si>
  <si>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</si>
  <si>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</si>
  <si>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</si>
  <si>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</si>
  <si>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</si>
  <si>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</si>
  <si>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</si>
  <si>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</si>
  <si>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</si>
  <si>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</si>
  <si>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</si>
  <si>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</si>
  <si>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</si>
  <si>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</si>
  <si>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</si>
  <si>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</si>
  <si>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</si>
  <si>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</si>
  <si>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</si>
  <si>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</si>
  <si>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</si>
  <si>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</si>
  <si>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</si>
  <si>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</si>
  <si>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</si>
  <si>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</si>
  <si>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</si>
  <si>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</si>
  <si>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</si>
  <si>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</si>
  <si>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</si>
  <si>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</si>
  <si>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</si>
  <si>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</si>
  <si>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</si>
  <si>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</si>
  <si>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</si>
  <si>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</si>
  <si>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</si>
  <si>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</si>
  <si>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</si>
  <si>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</si>
  <si>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</si>
  <si>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</si>
  <si>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</si>
  <si>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</si>
  <si>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</si>
  <si>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</si>
  <si>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</si>
  <si>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</si>
  <si>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</si>
  <si>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</si>
  <si>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</si>
  <si>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</si>
  <si>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</si>
  <si>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</si>
  <si>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</si>
  <si>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</si>
  <si>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</si>
  <si>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</si>
  <si>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</si>
  <si>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</si>
  <si>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</si>
  <si>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</si>
  <si>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</si>
  <si>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</si>
  <si>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</si>
  <si>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</si>
  <si>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</si>
  <si>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</si>
  <si>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</si>
  <si>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</si>
  <si>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</si>
  <si>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</si>
  <si>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</si>
  <si>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</si>
  <si>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</si>
  <si>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</si>
  <si>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</si>
  <si>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</si>
  <si>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</si>
  <si>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</si>
  <si>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</si>
  <si>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</si>
  <si>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</si>
  <si>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</si>
  <si>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</si>
  <si>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</si>
  <si>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</si>
  <si>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</si>
  <si>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</si>
  <si>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</si>
  <si>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</si>
  <si>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</si>
  <si>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</si>
  <si>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</si>
  <si>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</si>
  <si>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</si>
  <si>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</si>
  <si>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</si>
  <si>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</si>
  <si>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</si>
  <si>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</si>
  <si>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</si>
  <si>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</si>
  <si>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</si>
  <si>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</si>
  <si>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</si>
  <si>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</si>
  <si>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</si>
  <si>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</si>
  <si>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</si>
  <si>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</si>
  <si>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</si>
  <si>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</si>
  <si>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</si>
  <si>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</si>
  <si>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</si>
  <si>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</si>
  <si>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</si>
  <si>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</si>
  <si>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</si>
  <si>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</si>
  <si>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</si>
  <si>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</si>
  <si>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</si>
  <si>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</si>
  <si>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</si>
  <si>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</si>
  <si>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</si>
  <si>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</si>
  <si>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</si>
  <si>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</si>
  <si>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</si>
  <si>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</si>
  <si>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</si>
  <si>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</si>
  <si>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</si>
  <si>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</si>
  <si>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</si>
  <si>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</si>
  <si>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</si>
  <si>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</si>
  <si>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</si>
  <si>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</si>
  <si>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</si>
  <si>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</si>
  <si>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</si>
  <si>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</si>
  <si>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</si>
  <si>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</si>
  <si>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</si>
  <si>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</si>
  <si>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</si>
  <si>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</si>
  <si>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</si>
  <si>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</si>
  <si>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</si>
  <si>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</si>
  <si>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</si>
  <si>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</si>
  <si>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</si>
  <si>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</si>
  <si>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</si>
  <si>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</si>
  <si>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</si>
  <si>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</si>
  <si>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</si>
  <si>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</si>
  <si>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</si>
  <si>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</si>
  <si>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</si>
  <si>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</si>
  <si>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</si>
  <si>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</si>
  <si>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</si>
  <si>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</si>
  <si>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</si>
  <si>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</si>
  <si>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</si>
  <si>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</si>
  <si>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</si>
  <si>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</si>
  <si>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</si>
  <si>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</si>
  <si>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</si>
  <si>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</si>
  <si>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</si>
  <si>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</si>
  <si>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</si>
  <si>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</si>
  <si>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</si>
  <si>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</si>
  <si>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</si>
  <si>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</si>
  <si>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</si>
  <si>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</si>
  <si>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</si>
  <si>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</si>
  <si>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</si>
  <si>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</si>
  <si>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</si>
  <si>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</si>
  <si>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</si>
  <si>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</si>
  <si>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</si>
  <si>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</si>
  <si>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</si>
  <si>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</si>
  <si>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</si>
  <si>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</si>
  <si>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</si>
  <si>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</si>
  <si>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</si>
  <si>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</si>
  <si>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</si>
  <si>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</si>
  <si>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</si>
  <si>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</si>
  <si>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</si>
  <si>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</si>
  <si>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</si>
  <si>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</si>
  <si>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</si>
  <si>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</si>
  <si>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</si>
  <si>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</si>
  <si>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</si>
  <si>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</si>
  <si>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</si>
  <si>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</si>
  <si>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</si>
  <si>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</si>
  <si>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</si>
  <si>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</si>
  <si>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</si>
  <si>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</si>
  <si>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</si>
  <si>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</si>
  <si>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</si>
  <si>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</si>
  <si>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</si>
  <si>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</si>
  <si>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</si>
  <si>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</si>
  <si>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</si>
  <si>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</si>
  <si>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</si>
  <si>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</si>
  <si>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</si>
  <si>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</si>
  <si>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</si>
  <si>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</si>
  <si>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</si>
  <si>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</si>
  <si>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</si>
  <si>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</si>
  <si>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</si>
  <si>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</si>
  <si>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</si>
  <si>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</si>
  <si>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</si>
  <si>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</si>
  <si>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</si>
  <si>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</si>
  <si>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</si>
  <si>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</si>
  <si>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</si>
  <si>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</si>
  <si>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</si>
  <si>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</si>
  <si>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</si>
  <si>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</si>
  <si>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</si>
  <si>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</si>
  <si>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</si>
  <si>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</si>
  <si>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</si>
  <si>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</si>
  <si>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</si>
  <si>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</si>
  <si>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</si>
  <si>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</si>
  <si>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</si>
  <si>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</si>
  <si>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</si>
  <si>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</si>
  <si>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</si>
  <si>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</si>
  <si>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</si>
  <si>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</si>
  <si>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</si>
  <si>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</si>
  <si>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</si>
  <si>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</si>
  <si>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</si>
  <si>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</si>
  <si>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</si>
  <si>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</si>
  <si>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</si>
  <si>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</si>
  <si>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</si>
  <si>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</si>
  <si>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</si>
  <si>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</si>
  <si>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</si>
  <si>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</si>
  <si>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</si>
  <si>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</si>
  <si>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</si>
  <si>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</si>
  <si>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</si>
  <si>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</si>
  <si>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</si>
  <si>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</si>
  <si>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</si>
  <si>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</si>
  <si>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</si>
  <si>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</si>
  <si>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</si>
  <si>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</si>
  <si>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</si>
  <si>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</si>
  <si>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</si>
  <si>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</si>
  <si>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</si>
  <si>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</si>
  <si>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</si>
  <si>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</si>
  <si>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</si>
  <si>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</si>
  <si>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</si>
  <si>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</si>
  <si>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</si>
  <si>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</si>
  <si>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</si>
  <si>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</si>
  <si>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</si>
  <si>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</si>
  <si>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</si>
  <si>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</si>
  <si>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</si>
  <si>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</si>
  <si>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</si>
  <si>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</si>
  <si>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</si>
  <si>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</si>
  <si>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</si>
  <si>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</si>
  <si>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</si>
  <si>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</si>
  <si>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</si>
  <si>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</si>
  <si>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</si>
  <si>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</si>
  <si>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</si>
  <si>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</si>
  <si>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</si>
  <si>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</si>
  <si>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</si>
  <si>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</si>
  <si>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</si>
  <si>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</si>
  <si>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</si>
  <si>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</si>
  <si>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</si>
  <si>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</si>
  <si>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</si>
  <si>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</si>
  <si>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</si>
  <si>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</si>
  <si>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</si>
  <si>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</si>
  <si>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</si>
  <si>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</si>
  <si>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</si>
  <si>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</si>
  <si>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</si>
  <si>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</si>
  <si>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</si>
  <si>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</si>
  <si>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</si>
  <si>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</si>
  <si>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</si>
  <si>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</si>
  <si>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</si>
  <si>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</si>
  <si>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</si>
  <si>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</si>
  <si>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</si>
  <si>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</si>
  <si>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</si>
  <si>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</si>
  <si>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</si>
  <si>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</si>
  <si>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</si>
  <si>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</si>
  <si>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</si>
  <si>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</si>
  <si>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</si>
  <si>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</si>
  <si>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</si>
  <si>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</si>
  <si>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</si>
  <si>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</si>
  <si>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</si>
  <si>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</si>
  <si>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</si>
  <si>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</si>
  <si>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</si>
  <si>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</si>
  <si>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</si>
  <si>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</si>
  <si>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</si>
  <si>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</si>
  <si>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</si>
  <si>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</si>
  <si>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</si>
  <si>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</si>
  <si>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</si>
  <si>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</si>
  <si>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</si>
  <si>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</si>
  <si>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</si>
  <si>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</si>
  <si>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</si>
  <si>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</si>
  <si>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</si>
  <si>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</si>
  <si>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</si>
  <si>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</si>
  <si>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</si>
  <si>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</si>
  <si>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</si>
  <si>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</si>
  <si>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</si>
  <si>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</si>
  <si>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</si>
  <si>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</si>
  <si>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</si>
  <si>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</si>
  <si>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</si>
  <si>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</si>
  <si>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</si>
  <si>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</si>
  <si>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</si>
  <si>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</si>
  <si>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</si>
  <si>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</si>
  <si>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</si>
  <si>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</si>
  <si>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</si>
  <si>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</si>
  <si>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</si>
  <si>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</si>
  <si>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</si>
  <si>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</si>
  <si>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</si>
  <si>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</si>
  <si>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</si>
  <si>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</si>
  <si>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</si>
  <si>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</si>
  <si>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</si>
  <si>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</si>
  <si>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</si>
  <si>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</si>
  <si>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</si>
  <si>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</si>
  <si>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</si>
  <si>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</si>
  <si>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</si>
  <si>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</si>
  <si>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</si>
  <si>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</si>
  <si>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</si>
  <si>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</si>
  <si>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</si>
  <si>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</si>
  <si>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</si>
  <si>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</si>
  <si>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</si>
  <si>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</si>
  <si>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</si>
  <si>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</si>
  <si>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</si>
  <si>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</si>
  <si>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</si>
  <si>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</si>
  <si>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</si>
  <si>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</si>
  <si>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</si>
  <si>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</si>
  <si>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</si>
  <si>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</si>
  <si>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</si>
  <si>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</si>
  <si>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</si>
  <si>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</si>
  <si>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</si>
  <si>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</si>
  <si>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</si>
  <si>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</si>
  <si>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</si>
  <si>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</si>
  <si>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</si>
  <si>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</si>
  <si>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</si>
  <si>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</si>
  <si>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</si>
  <si>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</si>
  <si>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</si>
  <si>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</si>
  <si>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</si>
  <si>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</si>
  <si>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</si>
  <si>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</si>
  <si>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</si>
  <si>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</si>
  <si>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</si>
  <si>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</si>
  <si>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</si>
  <si>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</si>
  <si>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</si>
  <si>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</si>
  <si>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</si>
  <si>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</si>
  <si>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</si>
  <si>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</si>
  <si>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</si>
  <si>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</si>
  <si>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</si>
  <si>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</si>
  <si>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</si>
  <si>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</si>
  <si>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</si>
  <si>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</si>
  <si>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</si>
  <si>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</si>
  <si>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</si>
  <si>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</si>
  <si>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</si>
  <si>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</si>
  <si>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</si>
  <si>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</si>
  <si>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</si>
  <si>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</si>
  <si>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</si>
  <si>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</si>
  <si>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</si>
  <si>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</si>
  <si>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</si>
  <si>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</si>
  <si>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</si>
  <si>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</si>
  <si>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</si>
  <si>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</si>
  <si>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</si>
  <si>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</si>
  <si>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</si>
  <si>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</si>
  <si>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</si>
  <si>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</si>
  <si>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</si>
  <si>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</si>
  <si>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</si>
  <si>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</si>
  <si>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</si>
  <si>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</si>
  <si>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</si>
  <si>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</si>
  <si>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</si>
  <si>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</si>
  <si>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</si>
  <si>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</si>
  <si>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</si>
  <si>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</si>
  <si>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</si>
  <si>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</si>
  <si>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</si>
  <si>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</si>
  <si>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</si>
  <si>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</si>
  <si>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</si>
  <si>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</si>
  <si>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</si>
  <si>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</si>
  <si>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</si>
  <si>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</si>
  <si>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</si>
  <si>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</si>
  <si>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</si>
  <si>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</si>
  <si>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</si>
  <si>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</si>
  <si>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</si>
  <si>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</si>
  <si>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</si>
  <si>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</si>
  <si>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</si>
  <si>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</si>
  <si>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</si>
  <si>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</si>
  <si>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</si>
  <si>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</si>
  <si>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</si>
  <si>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</si>
  <si>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</si>
  <si>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</si>
  <si>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</si>
  <si>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</si>
  <si>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</si>
  <si>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</si>
  <si>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</si>
  <si>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</si>
  <si>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</si>
  <si>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</si>
  <si>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</si>
  <si>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</si>
  <si>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</si>
  <si>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</si>
  <si>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</si>
  <si>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</si>
  <si>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</si>
  <si>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</si>
  <si>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</si>
  <si>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</si>
  <si>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</si>
  <si>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</si>
  <si>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</si>
  <si>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</si>
  <si>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</si>
  <si>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</si>
  <si>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</si>
  <si>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</si>
  <si>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</si>
  <si>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</si>
  <si>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</si>
  <si>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</si>
  <si>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</si>
  <si>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</si>
  <si>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</si>
  <si>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</si>
  <si>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</si>
  <si>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</si>
  <si>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</si>
  <si>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</si>
  <si>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</si>
  <si>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</si>
  <si>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</si>
  <si>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</si>
  <si>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</si>
  <si>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</si>
  <si>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</si>
  <si>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</si>
  <si>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</si>
  <si>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</si>
  <si>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</si>
  <si>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</si>
  <si>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</si>
  <si>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</si>
  <si>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</si>
  <si>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</si>
  <si>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</si>
  <si>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</si>
  <si>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</si>
  <si>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</si>
  <si>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</si>
  <si>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</si>
  <si>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</si>
  <si>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</si>
  <si>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</si>
  <si>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</si>
  <si>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</si>
  <si>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</si>
  <si>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</si>
  <si>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</si>
  <si>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</si>
  <si>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</si>
  <si>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</si>
  <si>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</si>
  <si>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</si>
  <si>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</si>
  <si>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</si>
  <si>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</si>
  <si>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</si>
  <si>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</si>
  <si>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</si>
  <si>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</si>
  <si>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</si>
  <si>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</si>
  <si>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</si>
  <si>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</si>
  <si>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</si>
  <si>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</si>
  <si>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</si>
  <si>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</si>
  <si>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</si>
  <si>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</si>
  <si>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</si>
  <si>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</si>
  <si>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</si>
  <si>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</si>
  <si>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</si>
  <si>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</si>
  <si>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</si>
  <si>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</si>
  <si>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</si>
  <si>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</si>
  <si>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</si>
  <si>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</si>
  <si>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</si>
  <si>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</si>
  <si>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</si>
  <si>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</si>
  <si>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</si>
  <si>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</si>
  <si>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</si>
  <si>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</si>
  <si>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</si>
  <si>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</si>
  <si>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</si>
  <si>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</si>
  <si>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</si>
  <si>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</si>
  <si>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</si>
  <si>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</si>
  <si>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</si>
  <si>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</si>
  <si>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</si>
  <si>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</si>
  <si>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</si>
  <si>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</si>
  <si>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</si>
  <si>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</si>
  <si>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</si>
  <si>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</si>
  <si>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</si>
  <si>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</si>
  <si>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</si>
  <si>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</si>
  <si>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</si>
  <si>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</si>
  <si>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</si>
  <si>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</si>
  <si>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</si>
  <si>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</si>
  <si>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</si>
  <si>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</si>
  <si>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</si>
  <si>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</si>
  <si>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</si>
  <si>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</si>
  <si>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</si>
  <si>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</si>
  <si>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</si>
  <si>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</si>
  <si>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</si>
  <si>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</si>
  <si>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</si>
  <si>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</si>
  <si>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</si>
  <si>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</si>
  <si>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</si>
  <si>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</si>
  <si>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</si>
  <si>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</si>
  <si>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</si>
  <si>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</si>
  <si>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</si>
  <si>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</si>
  <si>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</si>
  <si>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</si>
  <si>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</si>
  <si>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</si>
  <si>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</si>
  <si>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</si>
  <si>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</si>
  <si>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</si>
  <si>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</si>
  <si>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</si>
  <si>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</si>
  <si>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</si>
  <si>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</si>
  <si>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</si>
  <si>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</si>
  <si>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</si>
  <si>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</si>
  <si>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</si>
  <si>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</si>
  <si>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</si>
  <si>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</si>
  <si>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</si>
  <si>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</si>
  <si>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</si>
  <si>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</si>
  <si>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</si>
  <si>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</si>
  <si>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</si>
  <si>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</si>
  <si>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</si>
  <si>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</si>
  <si>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</si>
  <si>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</si>
  <si>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</si>
  <si>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</si>
  <si>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</si>
  <si>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</si>
  <si>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</si>
  <si>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</si>
  <si>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</si>
  <si>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</si>
  <si>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</si>
  <si>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</si>
  <si>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</si>
  <si>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</si>
  <si>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</si>
  <si>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</si>
  <si>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</si>
  <si>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</si>
  <si>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</si>
  <si>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</si>
  <si>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</si>
  <si>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</si>
  <si>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</si>
  <si>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</si>
  <si>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</si>
  <si>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</si>
  <si>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</si>
  <si>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</si>
  <si>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</si>
  <si>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</si>
  <si>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</si>
  <si>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</si>
  <si>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</si>
  <si>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</si>
  <si>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</si>
  <si>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</si>
  <si>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</si>
  <si>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</si>
  <si>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</si>
  <si>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</si>
  <si>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</si>
  <si>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</si>
  <si>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</si>
  <si>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</si>
  <si>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</si>
  <si>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</si>
  <si>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</si>
  <si>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</si>
  <si>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</si>
  <si>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</si>
  <si>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</si>
  <si>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</si>
  <si>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</si>
  <si>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</si>
  <si>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</si>
  <si>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</si>
  <si>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</si>
  <si>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</si>
  <si>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</si>
  <si>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</si>
  <si>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</si>
  <si>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</si>
  <si>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</si>
  <si>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</si>
  <si>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</si>
  <si>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</si>
  <si>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</si>
  <si>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</si>
  <si>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</si>
  <si>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</si>
  <si>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</si>
  <si>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</si>
  <si>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</si>
  <si>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</si>
  <si>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</si>
  <si>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</si>
  <si>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</si>
  <si>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</si>
  <si>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</si>
  <si>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</si>
  <si>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</si>
  <si>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</si>
  <si>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</si>
  <si>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</si>
  <si>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</si>
  <si>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</si>
  <si>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</si>
  <si>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</si>
  <si>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</si>
  <si>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</si>
  <si>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</si>
  <si>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</si>
  <si>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</si>
  <si>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</si>
  <si>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</si>
  <si>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</si>
  <si>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</si>
  <si>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</si>
  <si>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</si>
  <si>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</si>
  <si>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</si>
  <si>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</si>
  <si>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</si>
  <si>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</si>
  <si>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</si>
  <si>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</si>
  <si>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</si>
  <si>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</si>
  <si>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</si>
  <si>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</si>
  <si>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</si>
  <si>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</si>
  <si>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</si>
  <si>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</si>
  <si>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</si>
  <si>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</si>
  <si>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</si>
  <si>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</si>
  <si>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</si>
  <si>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</si>
  <si>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</si>
  <si>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</si>
  <si>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</si>
  <si>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</si>
  <si>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</si>
  <si>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</si>
  <si>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</si>
  <si>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</si>
  <si>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</si>
  <si>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</si>
  <si>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</si>
  <si>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</si>
  <si>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</si>
  <si>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</si>
  <si>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</si>
  <si>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</si>
  <si>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</si>
  <si>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</si>
  <si>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</si>
  <si>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</si>
  <si>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</si>
  <si>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</si>
  <si>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</si>
  <si>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</si>
  <si>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</si>
  <si>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</si>
  <si>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</si>
  <si>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</si>
  <si>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</si>
  <si>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</si>
  <si>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</si>
  <si>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</si>
  <si>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</si>
  <si>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</si>
  <si>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</si>
  <si>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</si>
  <si>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</si>
  <si>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</si>
  <si>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</si>
  <si>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</si>
  <si>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</si>
  <si>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</si>
  <si>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</si>
  <si>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</si>
  <si>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</si>
  <si>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</si>
  <si>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</si>
  <si>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</si>
  <si>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</si>
  <si>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</si>
  <si>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</si>
  <si>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</si>
  <si>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</si>
  <si>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</si>
  <si>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</si>
  <si>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</si>
  <si>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</si>
  <si>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</si>
  <si>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</si>
  <si>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</si>
  <si>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</si>
  <si>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</si>
  <si>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</si>
  <si>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</si>
  <si>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</si>
  <si>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</si>
  <si>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</si>
  <si>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</si>
  <si>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</si>
  <si>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</si>
  <si>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</si>
  <si>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</si>
  <si>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</si>
  <si>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</si>
  <si>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</si>
  <si>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</si>
  <si>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</si>
  <si>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</si>
  <si>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</si>
  <si>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</si>
  <si>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</si>
  <si>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</si>
  <si>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</si>
  <si>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</si>
  <si>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</si>
  <si>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</si>
  <si>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</si>
  <si>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</si>
  <si>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</si>
  <si>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</si>
  <si>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</si>
  <si>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</si>
  <si>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</si>
  <si>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</si>
  <si>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</si>
  <si>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</si>
  <si>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</si>
  <si>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</si>
  <si>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</si>
  <si>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</si>
  <si>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</si>
  <si>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</si>
  <si>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</si>
  <si>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</si>
  <si>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</si>
  <si>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</si>
  <si>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</si>
  <si>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</si>
  <si>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</si>
  <si>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</si>
  <si>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</si>
  <si>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</si>
  <si>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</si>
  <si>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</si>
  <si>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</si>
  <si>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</si>
  <si>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</si>
  <si>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</si>
  <si>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</si>
  <si>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</si>
  <si>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</si>
  <si>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</si>
  <si>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</si>
  <si>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</si>
  <si>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</si>
  <si>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</si>
  <si>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</si>
  <si>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</si>
  <si>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</si>
  <si>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</si>
  <si>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</si>
  <si>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</si>
  <si>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</si>
  <si>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</si>
  <si>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</si>
  <si>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</si>
  <si>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</si>
  <si>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</si>
  <si>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</si>
  <si>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</si>
  <si>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</si>
  <si>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</si>
  <si>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</si>
  <si>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</si>
  <si>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</si>
  <si>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</si>
  <si>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</si>
  <si>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</si>
  <si>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</si>
  <si>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</si>
  <si>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</si>
  <si>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</si>
  <si>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</si>
  <si>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</si>
  <si>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</si>
  <si>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</si>
  <si>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</si>
  <si>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</si>
  <si>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</si>
  <si>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</si>
  <si>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</si>
  <si>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</si>
  <si>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</si>
  <si>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</si>
  <si>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</si>
  <si>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</si>
  <si>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</si>
  <si>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</si>
  <si>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</si>
  <si>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</si>
  <si>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</si>
  <si>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</si>
  <si>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</si>
  <si>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</si>
  <si>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</si>
  <si>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</si>
  <si>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</si>
  <si>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</si>
  <si>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</si>
  <si>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</si>
  <si>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</si>
  <si>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</si>
  <si>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</si>
  <si>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</si>
  <si>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</si>
  <si>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</si>
  <si>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</si>
  <si>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</si>
  <si>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</si>
  <si>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</si>
  <si>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</si>
  <si>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</si>
  <si>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</si>
  <si>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</si>
  <si>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</si>
  <si>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</si>
  <si>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</si>
  <si>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</si>
  <si>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</si>
  <si>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</si>
  <si>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</si>
  <si>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</si>
  <si>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</si>
  <si>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</si>
  <si>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</si>
  <si>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</si>
  <si>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</si>
  <si>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</si>
  <si>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</si>
  <si>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</si>
  <si>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</si>
  <si>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</si>
  <si>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</si>
  <si>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</si>
  <si>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</si>
  <si>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</si>
  <si>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</si>
  <si>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</si>
  <si>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</si>
  <si>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</si>
  <si>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</si>
  <si>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</si>
  <si>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</si>
  <si>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</si>
  <si>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</si>
  <si>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</si>
  <si>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</si>
  <si>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</si>
  <si>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</si>
  <si>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</si>
  <si>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</si>
  <si>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</si>
  <si>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</si>
  <si>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</si>
  <si>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</si>
  <si>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</si>
  <si>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</si>
  <si>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</si>
  <si>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</si>
  <si>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</si>
  <si>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</si>
  <si>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</si>
  <si>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</si>
  <si>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</si>
  <si>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</si>
  <si>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</si>
  <si>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</si>
  <si>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</si>
  <si>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</si>
  <si>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</si>
  <si>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</si>
  <si>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</si>
  <si>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</si>
  <si>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</si>
  <si>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</si>
  <si>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</si>
  <si>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</si>
  <si>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</si>
  <si>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</si>
  <si>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</si>
  <si>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</si>
  <si>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</si>
  <si>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</si>
  <si>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</si>
  <si>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</si>
  <si>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</si>
  <si>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</si>
  <si>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</si>
  <si>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</si>
  <si>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</si>
  <si>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</si>
  <si>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</si>
  <si>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</si>
  <si>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</si>
  <si>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</si>
  <si>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</si>
  <si>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</si>
  <si>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</si>
  <si>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</si>
  <si>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</si>
  <si>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</si>
  <si>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</si>
  <si>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</si>
  <si>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</si>
  <si>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</si>
  <si>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</si>
  <si>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</si>
  <si>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</si>
  <si>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</si>
  <si>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</si>
  <si>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</si>
  <si>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</si>
  <si>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</si>
  <si>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</si>
  <si>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</si>
  <si>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</si>
  <si>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</si>
  <si>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</si>
  <si>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</si>
  <si>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</si>
  <si>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</si>
  <si>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</si>
  <si>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</si>
  <si>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</si>
  <si>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</si>
  <si>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</si>
  <si>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</si>
  <si>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</si>
  <si>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</si>
  <si>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</si>
  <si>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</si>
  <si>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</si>
  <si>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</si>
  <si>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</si>
  <si>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</si>
  <si>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</si>
  <si>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</si>
  <si>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</si>
  <si>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</si>
  <si>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</si>
  <si>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</si>
  <si>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</si>
  <si>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</si>
  <si>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</si>
  <si>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</si>
  <si>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</si>
  <si>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</si>
  <si>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</si>
  <si>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</si>
  <si>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</si>
  <si>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</si>
  <si>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</si>
  <si>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</si>
  <si>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</si>
  <si>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</si>
  <si>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</si>
  <si>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</si>
  <si>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</si>
  <si>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</si>
  <si>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</si>
  <si>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</si>
  <si>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</si>
  <si>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</si>
  <si>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</si>
  <si>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</si>
  <si>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</si>
  <si>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</si>
  <si>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</si>
  <si>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</si>
  <si>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</si>
  <si>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</si>
  <si>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</si>
  <si>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</si>
  <si>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</si>
  <si>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</si>
  <si>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</si>
  <si>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</si>
  <si>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</si>
  <si>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</si>
  <si>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</si>
  <si>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</si>
  <si>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</si>
  <si>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</si>
  <si>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</si>
  <si>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</si>
  <si>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</si>
  <si>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</si>
  <si>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</si>
  <si>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</si>
  <si>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</si>
  <si>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</si>
  <si>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</si>
  <si>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</si>
  <si>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</si>
  <si>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</si>
  <si>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</si>
  <si>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</si>
  <si>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</si>
  <si>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</si>
  <si>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</si>
  <si>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</si>
  <si>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</si>
  <si>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</si>
  <si>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</si>
  <si>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</si>
  <si>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</si>
  <si>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</si>
  <si>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</si>
  <si>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</si>
  <si>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</si>
  <si>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</si>
  <si>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</si>
  <si>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</si>
  <si>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</si>
  <si>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</si>
  <si>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</si>
  <si>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</si>
  <si>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</si>
  <si>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</si>
  <si>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</si>
  <si>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</si>
  <si>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</si>
  <si>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</si>
  <si>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</si>
  <si>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</si>
  <si>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</si>
  <si>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</si>
  <si>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</si>
  <si>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</si>
  <si>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</si>
  <si>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</si>
  <si>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</si>
  <si>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</si>
  <si>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</si>
  <si>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</si>
  <si>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</si>
  <si>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</si>
  <si>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</si>
  <si>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</si>
  <si>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</si>
  <si>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</si>
  <si>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</si>
  <si>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</si>
  <si>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</si>
  <si>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</si>
  <si>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</si>
  <si>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</si>
  <si>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</si>
  <si>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</si>
  <si>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</si>
  <si>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</si>
  <si>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</si>
  <si>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</si>
  <si>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</si>
  <si>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</si>
  <si>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</si>
  <si>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</si>
  <si>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</si>
  <si>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</si>
  <si>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</si>
  <si>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</si>
  <si>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</si>
  <si>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</si>
  <si>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</si>
  <si>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</si>
  <si>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</si>
  <si>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</si>
  <si>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</si>
  <si>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</si>
  <si>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</si>
  <si>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</si>
  <si>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</si>
  <si>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</si>
  <si>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</si>
  <si>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</si>
  <si>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</si>
  <si>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</si>
  <si>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</si>
  <si>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</si>
  <si>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</si>
  <si>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</si>
  <si>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</si>
  <si>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</si>
  <si>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</si>
  <si>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</si>
  <si>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</si>
  <si>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</si>
  <si>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</si>
  <si>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</si>
  <si>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</si>
  <si>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</si>
  <si>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</si>
  <si>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</si>
  <si>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</si>
  <si>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</si>
  <si>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</si>
  <si>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</si>
  <si>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</si>
  <si>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</si>
  <si>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</si>
  <si>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</si>
  <si>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</si>
  <si>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</si>
  <si>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</si>
  <si>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</si>
  <si>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</si>
  <si>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</si>
  <si>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</si>
  <si>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</si>
  <si>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</si>
  <si>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</si>
  <si>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</si>
  <si>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</si>
  <si>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</si>
  <si>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</si>
  <si>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</si>
  <si>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</si>
  <si>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</si>
  <si>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</si>
  <si>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</si>
  <si>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</si>
  <si>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</si>
  <si>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</si>
  <si>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</si>
  <si>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</si>
  <si>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</si>
  <si>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</si>
  <si>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</si>
  <si>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</si>
  <si>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</si>
  <si>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</si>
  <si>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</si>
  <si>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</si>
  <si>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</si>
  <si>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</si>
  <si>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</si>
  <si>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</si>
  <si>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</si>
  <si>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</si>
  <si>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</si>
  <si>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</si>
  <si>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</si>
  <si>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</si>
  <si>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</si>
  <si>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</si>
  <si>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</si>
  <si>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</si>
  <si>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</si>
  <si>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</si>
  <si>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</si>
  <si>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</si>
  <si>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</si>
  <si>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</si>
  <si>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</si>
  <si>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</si>
  <si>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</si>
  <si>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</si>
  <si>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</si>
  <si>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</si>
  <si>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</si>
  <si>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</si>
  <si>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</si>
  <si>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</si>
  <si>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</si>
  <si>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</si>
  <si>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</si>
  <si>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</si>
  <si>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</si>
  <si>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</si>
  <si>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</si>
  <si>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</si>
  <si>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</si>
  <si>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</si>
  <si>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</si>
  <si>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</si>
  <si>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</si>
  <si>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</si>
  <si>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</si>
  <si>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</si>
  <si>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</si>
  <si>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</si>
  <si>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</si>
  <si>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</si>
  <si>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</si>
  <si>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</si>
  <si>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</si>
  <si>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</si>
  <si>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</si>
  <si>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</si>
  <si>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</si>
  <si>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</si>
  <si>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</si>
  <si>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</si>
  <si>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</si>
  <si>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</si>
  <si>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</si>
  <si>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</si>
  <si>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</si>
  <si>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</si>
  <si>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</si>
  <si>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</si>
  <si>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</si>
  <si>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</si>
  <si>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</si>
  <si>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</si>
  <si>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</si>
  <si>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</si>
  <si>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</si>
  <si>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</si>
  <si>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</si>
  <si>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</si>
  <si>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</si>
  <si>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</si>
  <si>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</si>
  <si>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</si>
  <si>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</si>
  <si>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</si>
  <si>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</si>
  <si>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</si>
  <si>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</si>
  <si>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</si>
  <si>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</si>
  <si>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</si>
  <si>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</si>
  <si>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</si>
  <si>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</si>
  <si>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</si>
  <si>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</si>
  <si>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</si>
  <si>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</si>
  <si>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</si>
  <si>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</si>
  <si>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</si>
  <si>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</si>
  <si>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</si>
  <si>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</si>
  <si>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</si>
  <si>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</si>
  <si>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</si>
  <si>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</si>
  <si>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</si>
  <si>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</si>
  <si>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</si>
  <si>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</si>
  <si>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</si>
  <si>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</si>
  <si>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</si>
  <si>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</si>
  <si>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</si>
  <si>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</si>
  <si>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</si>
  <si>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</si>
  <si>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</si>
  <si>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</si>
  <si>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</si>
  <si>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</si>
  <si>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</si>
  <si>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</si>
  <si>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</si>
  <si>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</si>
  <si>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</si>
  <si>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</si>
  <si>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</si>
  <si>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</si>
  <si>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</si>
  <si>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</si>
  <si>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</si>
  <si>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</si>
  <si>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</si>
  <si>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</si>
  <si>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</si>
  <si>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</si>
  <si>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</si>
  <si>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</si>
  <si>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</si>
  <si>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</si>
  <si>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</si>
  <si>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</si>
  <si>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</si>
  <si>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</si>
  <si>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</si>
  <si>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</si>
  <si>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</si>
  <si>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</si>
  <si>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</si>
  <si>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</si>
  <si>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</si>
  <si>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</si>
  <si>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</si>
  <si>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</si>
  <si>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</si>
  <si>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</si>
  <si>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</si>
  <si>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</si>
  <si>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</si>
  <si>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</si>
  <si>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</si>
  <si>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</si>
  <si>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</si>
  <si>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</si>
  <si>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</si>
  <si>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</si>
  <si>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</si>
  <si>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</si>
  <si>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</si>
  <si>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</si>
  <si>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</si>
  <si>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</si>
  <si>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</si>
  <si>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</si>
  <si>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</si>
  <si>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</si>
  <si>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</si>
  <si>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</si>
  <si>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</si>
  <si>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</si>
  <si>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</si>
  <si>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</si>
  <si>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</si>
  <si>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</si>
  <si>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</si>
  <si>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</si>
  <si>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</si>
  <si>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</si>
  <si>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</si>
  <si>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</si>
  <si>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</si>
  <si>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</si>
  <si>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</si>
  <si>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</si>
  <si>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</si>
  <si>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</si>
  <si>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</si>
  <si>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</si>
  <si>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</si>
  <si>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</si>
  <si>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</si>
  <si>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</si>
  <si>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</si>
  <si>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</si>
  <si>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</si>
  <si>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</si>
  <si>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</si>
  <si>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</si>
  <si>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</si>
  <si>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</si>
  <si>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</si>
  <si>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</si>
  <si>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</si>
  <si>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</si>
  <si>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</si>
  <si>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</si>
  <si>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</si>
  <si>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</si>
  <si>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</si>
  <si>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</si>
  <si>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</si>
  <si>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</si>
  <si>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</si>
  <si>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</si>
  <si>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</si>
  <si>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</si>
  <si>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</si>
  <si>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</si>
  <si>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</si>
  <si>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</si>
  <si>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</si>
  <si>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</si>
  <si>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</si>
  <si>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</si>
  <si>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</si>
  <si>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</si>
  <si>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</si>
  <si>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</si>
  <si>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</si>
  <si>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</si>
  <si>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</si>
  <si>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</si>
  <si>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</si>
  <si>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</si>
  <si>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</si>
  <si>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</si>
  <si>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</si>
  <si>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</si>
  <si>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</si>
  <si>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</si>
  <si>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</si>
  <si>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</si>
  <si>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</si>
  <si>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</si>
  <si>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</si>
  <si>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</si>
  <si>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</si>
  <si>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</si>
  <si>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</si>
  <si>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</si>
  <si>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</si>
  <si>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</si>
  <si>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</si>
  <si>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</si>
  <si>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</si>
  <si>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</si>
  <si>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</si>
  <si>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</si>
  <si>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</si>
  <si>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</si>
  <si>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</si>
  <si>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</si>
  <si>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</si>
  <si>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</si>
  <si>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</si>
  <si>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</si>
  <si>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</si>
  <si>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</si>
  <si>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</si>
  <si>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</si>
  <si>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</si>
  <si>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</si>
  <si>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</si>
  <si>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</si>
  <si>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</si>
  <si>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</si>
  <si>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</si>
  <si>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</si>
  <si>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</si>
  <si>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</si>
  <si>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</si>
  <si>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</si>
  <si>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</si>
  <si>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</si>
  <si>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</si>
  <si>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</si>
  <si>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</si>
  <si>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</si>
  <si>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</si>
  <si>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</si>
  <si>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</si>
  <si>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</si>
  <si>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</si>
  <si>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</si>
  <si>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</si>
  <si>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</si>
  <si>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</si>
  <si>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</si>
  <si>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</si>
  <si>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</si>
  <si>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</si>
  <si>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</si>
  <si>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</si>
  <si>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</si>
  <si>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</si>
  <si>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</si>
  <si>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</si>
  <si>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</si>
  <si>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</si>
  <si>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</si>
  <si>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</si>
  <si>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</si>
  <si>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</si>
  <si>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</si>
  <si>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</si>
  <si>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</si>
  <si>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</si>
  <si>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</si>
  <si>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</si>
  <si>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</si>
  <si>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</si>
  <si>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</si>
  <si>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</si>
  <si>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</si>
  <si>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</si>
  <si>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</si>
  <si>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</si>
  <si>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</si>
  <si>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</si>
  <si>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</si>
  <si>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</si>
  <si>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</si>
  <si>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</si>
  <si>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</si>
  <si>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</si>
  <si>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</si>
  <si>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</si>
  <si>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</si>
  <si>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</si>
  <si>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</si>
  <si>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</si>
  <si>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</si>
  <si>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</si>
  <si>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</si>
  <si>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</si>
  <si>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</si>
  <si>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</si>
  <si>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</si>
  <si>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</si>
  <si>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</si>
  <si>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</si>
  <si>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</si>
  <si>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</si>
  <si>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</si>
  <si>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</si>
  <si>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</si>
  <si>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</si>
  <si>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</si>
  <si>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</si>
  <si>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</si>
  <si>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</si>
  <si>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</si>
  <si>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</si>
  <si>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</si>
  <si>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</si>
  <si>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</si>
  <si>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</si>
  <si>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</si>
  <si>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</si>
  <si>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</si>
  <si>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</si>
  <si>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</si>
  <si>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</si>
  <si>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</si>
  <si>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</si>
  <si>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</si>
  <si>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</si>
  <si>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</si>
  <si>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</si>
  <si>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</si>
  <si>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</si>
  <si>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</si>
  <si>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</si>
  <si>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</si>
  <si>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</si>
  <si>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</si>
  <si>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</si>
  <si>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</si>
  <si>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</si>
  <si>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</si>
  <si>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</si>
  <si>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</si>
  <si>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</si>
  <si>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</si>
  <si>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</si>
  <si>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</si>
  <si>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</si>
  <si>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</si>
  <si>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</si>
  <si>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</si>
  <si>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</si>
  <si>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</si>
  <si>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</si>
  <si>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</si>
  <si>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</si>
  <si>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</si>
  <si>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</si>
  <si>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</si>
  <si>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</si>
  <si>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</si>
  <si>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</si>
  <si>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</si>
  <si>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</si>
  <si>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</si>
  <si>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</si>
  <si>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</si>
  <si>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</si>
  <si>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</si>
  <si>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</si>
  <si>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</si>
  <si>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</si>
  <si>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</si>
  <si>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</si>
  <si>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</si>
  <si>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</si>
  <si>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</si>
  <si>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</si>
  <si>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</si>
  <si>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</si>
  <si>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</si>
  <si>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</si>
  <si>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</si>
  <si>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</si>
  <si>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</si>
  <si>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</si>
  <si>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</si>
  <si>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</si>
  <si>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</si>
  <si>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</si>
  <si>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</si>
  <si>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</si>
  <si>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</si>
  <si>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</si>
  <si>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</si>
  <si>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</si>
  <si>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</si>
  <si>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</si>
  <si>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</si>
  <si>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</si>
  <si>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</si>
  <si>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</si>
  <si>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</si>
  <si>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</si>
  <si>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</si>
  <si>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</si>
  <si>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</si>
  <si>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</si>
  <si>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</si>
  <si>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</si>
  <si>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</si>
  <si>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</si>
  <si>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</si>
  <si>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</si>
  <si>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</si>
  <si>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</si>
  <si>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</si>
  <si>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</si>
  <si>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</si>
  <si>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</si>
  <si>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</si>
  <si>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</si>
  <si>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</si>
  <si>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</si>
  <si>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</si>
  <si>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</si>
  <si>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</si>
  <si>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</si>
  <si>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</si>
  <si>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</si>
  <si>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</si>
  <si>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</si>
  <si>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</si>
  <si>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</si>
  <si>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</si>
  <si>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</si>
  <si>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</si>
  <si>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</si>
  <si>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</si>
  <si>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</si>
  <si>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</si>
  <si>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</si>
  <si>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</si>
  <si>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</si>
  <si>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</si>
  <si>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</si>
  <si>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</si>
  <si>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</si>
  <si>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</si>
  <si>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</si>
  <si>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</si>
  <si>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</si>
  <si>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</si>
  <si>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</si>
  <si>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</si>
  <si>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</si>
  <si>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</si>
  <si>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</si>
  <si>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</si>
  <si>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</si>
  <si>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</si>
  <si>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</si>
  <si>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</si>
  <si>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</si>
  <si>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</si>
  <si>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</si>
  <si>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</si>
  <si>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</si>
  <si>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</si>
  <si>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</si>
  <si>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</si>
  <si>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</si>
  <si>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</si>
  <si>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</si>
  <si>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</si>
  <si>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</si>
  <si>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</si>
  <si>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</si>
  <si>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</si>
  <si>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</si>
  <si>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</si>
  <si>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</si>
  <si>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</si>
  <si>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</si>
  <si>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</si>
  <si>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</si>
  <si>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</si>
  <si>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</si>
  <si>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</si>
  <si>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</si>
  <si>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</si>
  <si>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</si>
  <si>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</si>
  <si>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</si>
  <si>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</si>
  <si>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</si>
  <si>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</si>
  <si>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</si>
  <si>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</si>
  <si>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</si>
  <si>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</si>
  <si>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</si>
  <si>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</si>
  <si>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</si>
  <si>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</si>
  <si>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</si>
  <si>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</si>
  <si>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</si>
  <si>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</si>
  <si>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</si>
  <si>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</si>
  <si>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</si>
  <si>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</si>
  <si>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</si>
  <si>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</si>
  <si>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</si>
  <si>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</si>
  <si>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</si>
  <si>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</si>
  <si>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</si>
  <si>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</si>
  <si>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</si>
  <si>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</si>
  <si>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</si>
  <si>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</si>
  <si>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</si>
  <si>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</si>
  <si>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</si>
  <si>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</si>
  <si>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</si>
  <si>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</si>
  <si>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</si>
  <si>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</si>
  <si>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</si>
  <si>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</si>
  <si>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</si>
  <si>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</si>
  <si>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</si>
  <si>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</si>
  <si>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</si>
  <si>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</si>
  <si>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</si>
  <si>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</si>
  <si>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</si>
  <si>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</si>
  <si>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</si>
  <si>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</si>
  <si>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</si>
  <si>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</si>
  <si>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</si>
  <si>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</si>
  <si>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</si>
  <si>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</si>
  <si>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</si>
  <si>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</si>
  <si>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</si>
  <si>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</si>
  <si>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</si>
  <si>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</si>
  <si>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</si>
  <si>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</si>
  <si>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</si>
  <si>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</si>
  <si>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</si>
  <si>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</si>
  <si>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</si>
  <si>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</si>
  <si>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</si>
  <si>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</si>
  <si>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</si>
  <si>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</si>
  <si>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</si>
  <si>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</si>
  <si>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</si>
  <si>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</si>
  <si>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</si>
  <si>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</si>
  <si>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</si>
  <si>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</si>
  <si>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</si>
  <si>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</si>
  <si>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</si>
  <si>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</si>
  <si>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</si>
  <si>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</si>
  <si>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</si>
  <si>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</si>
  <si>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</si>
  <si>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</si>
  <si>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</si>
  <si>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</si>
  <si>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</si>
  <si>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</si>
  <si>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</si>
  <si>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</si>
  <si>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</si>
  <si>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</si>
  <si>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</si>
  <si>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</si>
  <si>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</si>
  <si>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</si>
  <si>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</si>
  <si>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</si>
  <si>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</si>
  <si>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</si>
  <si>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</si>
  <si>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</si>
  <si>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</si>
  <si>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</si>
  <si>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</si>
  <si>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</si>
  <si>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</si>
  <si>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</si>
  <si>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</si>
  <si>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</si>
  <si>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</si>
  <si>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</si>
  <si>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</si>
  <si>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</si>
  <si>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</si>
  <si>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</si>
  <si>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</si>
  <si>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</si>
  <si>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</si>
  <si>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</si>
  <si>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</si>
  <si>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</si>
  <si>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</si>
  <si>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</si>
  <si>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</si>
  <si>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</si>
  <si>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</si>
  <si>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</si>
  <si>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</si>
  <si>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</si>
  <si>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</si>
  <si>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</si>
  <si>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</si>
  <si>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</si>
  <si>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</si>
  <si>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</si>
  <si>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</si>
  <si>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</si>
  <si>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</si>
  <si>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</si>
  <si>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</si>
  <si>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</si>
  <si>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</si>
  <si>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</si>
  <si>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</si>
  <si>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</si>
  <si>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</si>
  <si>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</si>
  <si>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</si>
  <si>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</si>
  <si>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</si>
  <si>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</si>
  <si>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</si>
  <si>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</si>
  <si>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</si>
  <si>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</si>
  <si>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</si>
  <si>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</si>
  <si>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</si>
  <si>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</si>
  <si>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</si>
  <si>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</si>
  <si>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</si>
  <si>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</si>
  <si>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</si>
  <si>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</si>
  <si>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</si>
  <si>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</si>
  <si>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</si>
  <si>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</si>
  <si>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</si>
  <si>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</si>
  <si>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</si>
  <si>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</si>
  <si>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</si>
  <si>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</si>
  <si>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</si>
  <si>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</si>
  <si>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</si>
  <si>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</si>
  <si>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</si>
  <si>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</si>
  <si>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</si>
  <si>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</si>
  <si>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</si>
  <si>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</si>
  <si>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</si>
  <si>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</si>
  <si>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</si>
  <si>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</si>
  <si>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</si>
  <si>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</si>
  <si>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</si>
  <si>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</si>
  <si>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</si>
  <si>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</si>
  <si>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</si>
  <si>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</si>
  <si>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</si>
  <si>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</si>
  <si>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</si>
  <si>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</si>
  <si>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</si>
  <si>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</si>
  <si>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</si>
  <si>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</si>
  <si>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</si>
  <si>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</si>
  <si>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</si>
  <si>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</si>
  <si>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</si>
  <si>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</si>
  <si>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</si>
  <si>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</si>
  <si>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</si>
  <si>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</si>
  <si>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</si>
  <si>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</si>
  <si>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</si>
  <si>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</si>
  <si>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</si>
  <si>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</si>
  <si>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</si>
  <si>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</si>
  <si>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</si>
  <si>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</si>
  <si>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</si>
  <si>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</si>
  <si>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</si>
  <si>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</si>
  <si>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</si>
  <si>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</si>
  <si>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</si>
  <si>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</si>
  <si>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</si>
  <si>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</si>
  <si>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</si>
  <si>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</si>
  <si>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</si>
  <si>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</si>
  <si>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</si>
  <si>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</si>
  <si>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</si>
  <si>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</si>
  <si>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</si>
  <si>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</si>
  <si>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</si>
  <si>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</si>
  <si>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</si>
  <si>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</si>
  <si>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</si>
  <si>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</si>
  <si>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</si>
  <si>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</si>
  <si>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</si>
  <si>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</si>
  <si>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</si>
  <si>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</si>
  <si>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</si>
  <si>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</si>
  <si>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</si>
  <si>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</si>
  <si>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</si>
  <si>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</si>
  <si>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</si>
  <si>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</si>
  <si>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</si>
  <si>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</si>
  <si>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</si>
  <si>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</si>
  <si>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</si>
  <si>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</si>
  <si>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</si>
  <si>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</si>
  <si>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</si>
  <si>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</si>
  <si>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</si>
  <si>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</si>
  <si>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</si>
  <si>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</si>
  <si>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</si>
  <si>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</si>
  <si>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</si>
  <si>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</si>
  <si>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</si>
  <si>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</si>
  <si>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</si>
  <si>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</si>
  <si>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</si>
  <si>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</si>
  <si>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</si>
  <si>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</si>
  <si>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</si>
  <si>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</si>
  <si>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</si>
  <si>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</si>
  <si>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</si>
  <si>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</si>
  <si>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</si>
  <si>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</si>
  <si>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</si>
  <si>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</si>
  <si>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</si>
  <si>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</si>
  <si>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</si>
  <si>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</si>
  <si>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</si>
  <si>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</si>
  <si>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</si>
  <si>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</si>
  <si>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</si>
  <si>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</si>
  <si>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</si>
  <si>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</si>
  <si>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</si>
  <si>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</si>
  <si>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</si>
  <si>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</si>
  <si>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</si>
  <si>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</si>
  <si>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</si>
  <si>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</si>
  <si>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</si>
  <si>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</si>
  <si>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</si>
  <si>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</si>
  <si>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</si>
  <si>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</si>
  <si>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</si>
  <si>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</si>
  <si>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</si>
  <si>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</si>
  <si>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</si>
  <si>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</si>
  <si>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</si>
  <si>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</si>
  <si>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</si>
  <si>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</si>
  <si>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</si>
  <si>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</si>
  <si>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</si>
  <si>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</si>
  <si>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</si>
  <si>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</si>
  <si>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</si>
  <si>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</si>
  <si>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</si>
  <si>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</si>
  <si>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</si>
  <si>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</si>
  <si>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</si>
  <si>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</si>
  <si>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</si>
  <si>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</si>
  <si>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</si>
  <si>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</si>
  <si>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</si>
  <si>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</si>
  <si>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</si>
  <si>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</si>
  <si>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</si>
  <si>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</si>
  <si>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</si>
  <si>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</si>
  <si>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</si>
  <si>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</si>
  <si>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</si>
  <si>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</si>
  <si>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</si>
  <si>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</si>
  <si>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</si>
  <si>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</si>
  <si>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</si>
  <si>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</si>
  <si>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</si>
  <si>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</si>
  <si>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</si>
  <si>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</si>
  <si>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</si>
  <si>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</si>
  <si>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</si>
  <si>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</si>
  <si>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</si>
  <si>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</si>
  <si>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</si>
  <si>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</si>
  <si>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</si>
  <si>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</si>
  <si>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</si>
  <si>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</si>
  <si>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</si>
  <si>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</si>
  <si>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</si>
  <si>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</si>
  <si>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</si>
  <si>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</si>
  <si>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</si>
  <si>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</si>
  <si>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</si>
  <si>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</si>
  <si>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</si>
  <si>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</si>
  <si>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</si>
  <si>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</si>
  <si>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</si>
  <si>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</si>
  <si>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</si>
  <si>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</si>
  <si>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</si>
  <si>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</si>
  <si>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</si>
  <si>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</si>
  <si>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</si>
  <si>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</si>
  <si>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</si>
  <si>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</si>
  <si>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</si>
  <si>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</si>
  <si>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</si>
  <si>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</si>
  <si>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</si>
  <si>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</si>
  <si>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</si>
  <si>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</si>
  <si>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</si>
  <si>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</si>
  <si>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</si>
  <si>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</si>
  <si>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</si>
  <si>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</si>
  <si>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</si>
  <si>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</si>
  <si>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</si>
  <si>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</si>
  <si>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</si>
  <si>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</si>
  <si>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</si>
  <si>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</si>
  <si>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</si>
  <si>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</si>
  <si>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</si>
  <si>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</si>
  <si>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</si>
  <si>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</si>
  <si>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</si>
  <si>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</si>
  <si>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</si>
  <si>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</si>
  <si>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</si>
  <si>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</si>
  <si>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</si>
  <si>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</si>
  <si>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</si>
  <si>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</si>
  <si>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</si>
  <si>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</si>
  <si>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</si>
  <si>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</si>
  <si>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</si>
  <si>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</si>
  <si>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</si>
  <si>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</si>
  <si>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</si>
  <si>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</si>
  <si>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</si>
  <si>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</si>
  <si>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</si>
  <si>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</si>
  <si>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</si>
  <si>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</si>
  <si>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</si>
  <si>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</si>
  <si>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</si>
  <si>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</si>
  <si>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</si>
  <si>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</si>
  <si>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</si>
  <si>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</si>
  <si>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</si>
  <si>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</si>
  <si>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</si>
  <si>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</si>
  <si>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</si>
  <si>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</si>
  <si>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</si>
  <si>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</si>
  <si>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</si>
  <si>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</si>
  <si>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</si>
  <si>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</si>
  <si>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</si>
  <si>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</si>
  <si>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</si>
  <si>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</si>
  <si>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</si>
  <si>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</si>
  <si>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</si>
  <si>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</si>
  <si>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</si>
  <si>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</si>
  <si>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</si>
  <si>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</si>
  <si>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</si>
  <si>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</si>
  <si>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</si>
  <si>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</si>
  <si>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</si>
  <si>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</si>
  <si>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</si>
  <si>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</si>
  <si>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</si>
  <si>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</si>
  <si>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</si>
  <si>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</si>
  <si>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</si>
  <si>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</si>
  <si>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</si>
  <si>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</si>
  <si>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</si>
  <si>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</si>
  <si>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</si>
  <si>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</si>
  <si>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</si>
  <si>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</si>
  <si>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</si>
  <si>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</si>
  <si>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</si>
  <si>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</si>
  <si>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</si>
  <si>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</si>
  <si>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</si>
  <si>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</si>
  <si>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</si>
  <si>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</si>
  <si>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</si>
  <si>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</si>
  <si>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</si>
  <si>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</si>
  <si>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</si>
  <si>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</si>
  <si>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</si>
  <si>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</si>
  <si>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</si>
  <si>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</si>
  <si>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</si>
  <si>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</si>
  <si>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</si>
  <si>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</si>
  <si>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</si>
  <si>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</si>
  <si>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</si>
  <si>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</si>
  <si>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</si>
  <si>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</si>
  <si>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</si>
  <si>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</si>
  <si>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</si>
  <si>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</si>
  <si>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</si>
  <si>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</si>
  <si>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</si>
  <si>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</si>
  <si>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</si>
  <si>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</si>
  <si>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</si>
  <si>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</si>
  <si>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</si>
  <si>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</si>
  <si>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</si>
  <si>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</si>
  <si>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</si>
  <si>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</si>
  <si>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</si>
  <si>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</si>
  <si>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</si>
  <si>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</si>
  <si>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</si>
  <si>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</si>
  <si>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</si>
  <si>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</si>
  <si>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</si>
  <si>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</si>
  <si>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</si>
  <si>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</si>
  <si>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</si>
  <si>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</si>
  <si>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</si>
  <si>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</si>
  <si>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</si>
  <si>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</si>
  <si>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</si>
  <si>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</si>
  <si>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</si>
  <si>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</si>
  <si>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</si>
  <si>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</si>
  <si>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</si>
  <si>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</si>
  <si>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</si>
  <si>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</si>
  <si>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</si>
  <si>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</si>
  <si>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</si>
  <si>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</si>
  <si>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</si>
  <si>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</si>
  <si>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</si>
  <si>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</si>
  <si>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</si>
  <si>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</si>
  <si>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</si>
  <si>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</si>
  <si>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</si>
  <si>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</si>
  <si>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</si>
  <si>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</si>
  <si>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</si>
  <si>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</si>
  <si>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</si>
  <si>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</si>
  <si>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</si>
  <si>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</si>
  <si>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</si>
  <si>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</si>
  <si>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</si>
  <si>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</si>
  <si>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</si>
  <si>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</si>
  <si>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</si>
  <si>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</si>
  <si>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</si>
  <si>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</si>
  <si>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</si>
  <si>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</si>
  <si>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</si>
  <si>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</si>
  <si>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</si>
  <si>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</si>
  <si>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</si>
  <si>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</si>
  <si>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</si>
  <si>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</si>
  <si>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</si>
  <si>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</si>
  <si>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</si>
  <si>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</si>
  <si>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</si>
  <si>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</si>
  <si>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</si>
  <si>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</si>
  <si>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</si>
  <si>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</si>
  <si>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</si>
  <si>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</si>
  <si>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</si>
  <si>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</si>
  <si>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</si>
  <si>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</si>
  <si>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</si>
  <si>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</si>
  <si>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</si>
  <si>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</si>
  <si>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</si>
  <si>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</si>
  <si>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</si>
  <si>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</si>
  <si>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</si>
  <si>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</si>
  <si>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</si>
  <si>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</si>
  <si>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</si>
  <si>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</si>
  <si>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</si>
  <si>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</si>
  <si>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</si>
  <si>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</si>
  <si>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</si>
  <si>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</si>
  <si>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</si>
  <si>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</si>
  <si>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</si>
  <si>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</si>
  <si>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</si>
  <si>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</si>
  <si>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</si>
  <si>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</si>
  <si>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</si>
  <si>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</si>
  <si>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</si>
  <si>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</si>
  <si>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</si>
  <si>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</si>
  <si>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</si>
  <si>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</si>
  <si>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</si>
  <si>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</si>
  <si>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</si>
  <si>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</si>
  <si>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</si>
  <si>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</si>
  <si>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</si>
  <si>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</si>
  <si>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</si>
  <si>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</si>
  <si>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</si>
  <si>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</si>
  <si>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</si>
  <si>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</si>
  <si>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</si>
  <si>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</si>
  <si>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</si>
  <si>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</si>
  <si>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</si>
  <si>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</si>
  <si>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</si>
  <si>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</si>
  <si>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</si>
  <si>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</si>
  <si>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</si>
  <si>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</si>
  <si>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</si>
  <si>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</si>
  <si>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</si>
  <si>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</si>
  <si>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</si>
  <si>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</si>
  <si>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</si>
  <si>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</si>
  <si>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</si>
  <si>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</si>
  <si>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</si>
  <si>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</si>
  <si>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</si>
  <si>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</si>
  <si>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</si>
  <si>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</si>
  <si>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</si>
  <si>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</si>
  <si>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</si>
  <si>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</si>
  <si>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</si>
  <si>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</si>
  <si>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</si>
  <si>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</si>
  <si>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</si>
  <si>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</si>
  <si>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</si>
  <si>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</si>
  <si>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</si>
  <si>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</si>
  <si>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</si>
  <si>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</si>
  <si>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</si>
  <si>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</si>
  <si>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</si>
  <si>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</si>
  <si>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</si>
  <si>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</si>
  <si>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</si>
  <si>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</si>
  <si>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</si>
  <si>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</si>
  <si>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</si>
  <si>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</si>
  <si>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</si>
  <si>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</si>
  <si>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</si>
  <si>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</si>
  <si>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</si>
  <si>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</si>
  <si>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</si>
  <si>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</si>
  <si>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</si>
  <si>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</si>
  <si>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</si>
  <si>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</si>
  <si>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</si>
  <si>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</si>
  <si>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</si>
  <si>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</si>
  <si>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</si>
  <si>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</si>
  <si>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</si>
  <si>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</si>
  <si>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</si>
  <si>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</si>
  <si>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</si>
  <si>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</si>
  <si>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</si>
  <si>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</si>
  <si>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</si>
  <si>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</si>
  <si>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</si>
  <si>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</si>
  <si>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</si>
  <si>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</si>
  <si>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</si>
  <si>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</si>
  <si>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</si>
  <si>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</si>
  <si>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</si>
  <si>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</si>
  <si>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</si>
  <si>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</si>
  <si>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</si>
  <si>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</si>
  <si>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</si>
  <si>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</si>
  <si>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</si>
  <si>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</si>
  <si>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</si>
  <si>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</si>
  <si>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</si>
  <si>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</si>
  <si>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</si>
  <si>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</si>
  <si>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</si>
  <si>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</si>
  <si>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</si>
  <si>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</si>
  <si>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</si>
  <si>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</si>
  <si>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</si>
  <si>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</si>
  <si>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</si>
  <si>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</si>
  <si>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</si>
  <si>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</si>
  <si>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</si>
  <si>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</si>
  <si>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</si>
  <si>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</si>
  <si>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</si>
  <si>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</si>
  <si>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</si>
  <si>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</si>
  <si>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</si>
  <si>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</si>
  <si>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</si>
  <si>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</si>
  <si>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</si>
  <si>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</si>
  <si>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</si>
  <si>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</si>
  <si>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</si>
  <si>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</si>
  <si>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</si>
  <si>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</si>
  <si>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</si>
  <si>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</si>
  <si>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</si>
  <si>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</si>
  <si>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</si>
  <si>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</si>
  <si>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</si>
  <si>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</si>
  <si>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</si>
  <si>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</si>
  <si>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</si>
  <si>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</si>
  <si>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</si>
  <si>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</si>
  <si>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</si>
  <si>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</si>
  <si>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</si>
  <si>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</si>
  <si>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</si>
  <si>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</si>
  <si>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</si>
  <si>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</si>
  <si>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</si>
  <si>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</si>
  <si>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</si>
  <si>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</si>
  <si>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</si>
  <si>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</si>
  <si>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</si>
  <si>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</si>
  <si>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</si>
  <si>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</si>
  <si>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</si>
  <si>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</si>
  <si>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</si>
  <si>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</si>
  <si>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</si>
  <si>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</si>
  <si>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</si>
  <si>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</si>
  <si>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</si>
  <si>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</si>
  <si>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</si>
  <si>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</si>
  <si>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</si>
  <si>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</si>
  <si>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</si>
  <si>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</si>
  <si>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</si>
  <si>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</si>
  <si>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</si>
  <si>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</si>
  <si>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</si>
  <si>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</si>
  <si>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</si>
  <si>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</si>
  <si>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</si>
  <si>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</si>
  <si>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</si>
  <si>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</si>
  <si>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</si>
  <si>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</si>
  <si>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</si>
  <si>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</si>
  <si>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</si>
  <si>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</si>
  <si>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</si>
  <si>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</si>
  <si>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</si>
  <si>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</si>
  <si>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</si>
  <si>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</si>
  <si>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</si>
  <si>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</si>
  <si>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</si>
  <si>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</si>
  <si>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</si>
  <si>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</si>
  <si>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</si>
  <si>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</si>
  <si>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</si>
  <si>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</si>
  <si>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</si>
  <si>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</si>
  <si>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</si>
  <si>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</si>
  <si>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</si>
  <si>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</si>
  <si>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</si>
  <si>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</si>
  <si>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</si>
  <si>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</si>
  <si>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</si>
  <si>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</si>
  <si>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</si>
  <si>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</si>
  <si>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</si>
  <si>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</si>
  <si>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</si>
  <si>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</si>
  <si>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</si>
  <si>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</si>
  <si>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</si>
  <si>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</si>
  <si>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</si>
  <si>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</si>
  <si>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</si>
  <si>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</si>
  <si>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</si>
  <si>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</si>
  <si>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</si>
  <si>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</si>
  <si>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</si>
  <si>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</si>
  <si>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</si>
  <si>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</si>
  <si>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</si>
  <si>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</si>
  <si>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</si>
  <si>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</si>
  <si>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</si>
  <si>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</si>
  <si>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</si>
  <si>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</si>
  <si>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</si>
  <si>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</si>
  <si>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</si>
  <si>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</si>
  <si>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</si>
  <si>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</si>
  <si>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</si>
  <si>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</si>
  <si>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</si>
  <si>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</si>
  <si>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</si>
  <si>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</si>
  <si>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</si>
  <si>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</si>
  <si>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</si>
  <si>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</si>
  <si>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</si>
  <si>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</si>
  <si>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</si>
  <si>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</si>
  <si>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</si>
  <si>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</si>
  <si>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</si>
  <si>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</si>
  <si>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</si>
  <si>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</si>
  <si>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</si>
  <si>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</si>
  <si>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</si>
  <si>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</si>
  <si>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</si>
  <si>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</si>
  <si>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</si>
  <si>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</si>
  <si>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</si>
  <si>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</si>
  <si>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</si>
  <si>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</si>
  <si>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</si>
  <si>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</si>
  <si>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</si>
  <si>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</si>
  <si>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</si>
  <si>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</si>
  <si>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</si>
  <si>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</si>
  <si>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</si>
  <si>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</si>
  <si>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</si>
  <si>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</si>
  <si>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</si>
  <si>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</si>
  <si>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</si>
  <si>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</si>
  <si>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</si>
  <si>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</si>
  <si>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</si>
  <si>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</si>
  <si>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</si>
  <si>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</si>
  <si>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</si>
  <si>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</si>
  <si>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</si>
  <si>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</si>
  <si>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</si>
  <si>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</si>
  <si>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</si>
  <si>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</si>
  <si>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</si>
  <si>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</si>
  <si>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</si>
  <si>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</si>
  <si>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</si>
  <si>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</si>
  <si>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</si>
  <si>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</si>
  <si>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</si>
  <si>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</si>
  <si>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</si>
  <si>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</si>
  <si>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</si>
  <si>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</si>
  <si>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</si>
  <si>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</si>
  <si>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</si>
  <si>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</si>
  <si>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</si>
  <si>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</si>
  <si>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</si>
  <si>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</si>
  <si>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</si>
  <si>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</si>
  <si>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</si>
  <si>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</si>
  <si>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</si>
  <si>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</si>
  <si>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</si>
  <si>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</si>
  <si>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</si>
  <si>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</si>
  <si>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</si>
  <si>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</si>
  <si>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</si>
  <si>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</si>
  <si>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</si>
  <si>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</si>
  <si>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</si>
  <si>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</si>
  <si>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</si>
  <si>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</si>
  <si>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</si>
  <si>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</si>
  <si>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</si>
  <si>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</si>
  <si>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</si>
  <si>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</si>
  <si>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</si>
  <si>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</si>
  <si>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</si>
  <si>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</si>
  <si>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</si>
  <si>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</si>
  <si>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</si>
  <si>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</si>
  <si>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</si>
  <si>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</si>
  <si>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</si>
  <si>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</si>
  <si>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</si>
  <si>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</si>
  <si>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</si>
  <si>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</si>
  <si>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</si>
  <si>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</si>
  <si>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</si>
  <si>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</si>
  <si>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</si>
  <si>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</si>
  <si>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</si>
  <si>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</si>
  <si>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</si>
  <si>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</si>
  <si>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</si>
  <si>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</si>
  <si>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</si>
  <si>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</si>
  <si>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</si>
  <si>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</si>
  <si>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</si>
  <si>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</si>
  <si>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</si>
  <si>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</si>
  <si>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</si>
  <si>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</si>
  <si>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</si>
  <si>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</si>
  <si>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</si>
  <si>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</si>
  <si>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</si>
  <si>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</si>
  <si>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</si>
  <si>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</si>
  <si>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</si>
  <si>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</si>
  <si>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</si>
  <si>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</si>
  <si>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</si>
  <si>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</si>
  <si>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</si>
  <si>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</si>
  <si>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</si>
  <si>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</si>
  <si>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</si>
  <si>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</si>
  <si>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</si>
  <si>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</si>
  <si>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</si>
  <si>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</si>
  <si>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</si>
  <si>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</si>
  <si>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</si>
  <si>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</si>
  <si>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</si>
  <si>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</si>
  <si>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</si>
  <si>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</si>
  <si>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</si>
  <si>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</si>
  <si>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</si>
  <si>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</si>
  <si>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</si>
  <si>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</si>
  <si>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</si>
  <si>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</si>
  <si>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</si>
  <si>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</si>
  <si>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</si>
  <si>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</si>
  <si>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</si>
  <si>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</si>
  <si>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</si>
  <si>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</si>
  <si>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</si>
  <si>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</si>
  <si>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</si>
  <si>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</si>
  <si>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</si>
  <si>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</si>
  <si>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</si>
  <si>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</si>
  <si>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</si>
  <si>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</si>
  <si>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</si>
  <si>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</si>
  <si>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</si>
  <si>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</si>
  <si>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</si>
  <si>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</si>
  <si>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</si>
  <si>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</si>
  <si>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</si>
  <si>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</si>
  <si>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</si>
  <si>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</si>
  <si>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</si>
  <si>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</si>
  <si>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</si>
  <si>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</si>
  <si>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</si>
  <si>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</si>
  <si>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</si>
  <si>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</si>
  <si>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</si>
  <si>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</si>
  <si>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</si>
  <si>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</si>
  <si>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</si>
  <si>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</si>
  <si>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</si>
  <si>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</si>
  <si>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</si>
  <si>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</si>
  <si>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</si>
  <si>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</si>
  <si>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</si>
  <si>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</si>
  <si>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</si>
  <si>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</si>
  <si>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</si>
  <si>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</si>
  <si>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</si>
  <si>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</si>
  <si>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</si>
  <si>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</si>
  <si>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</si>
  <si>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</si>
  <si>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</si>
  <si>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</si>
  <si>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</si>
  <si>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</si>
  <si>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</si>
  <si>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</si>
  <si>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</si>
  <si>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</si>
  <si>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</si>
  <si>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</si>
  <si>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</si>
  <si>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</si>
  <si>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</si>
  <si>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</si>
  <si>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</si>
  <si>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</si>
  <si>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</si>
  <si>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</si>
  <si>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</si>
  <si>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</si>
  <si>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</si>
  <si>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</si>
  <si>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</si>
  <si>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</si>
  <si>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</si>
  <si>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</si>
  <si>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</si>
  <si>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</si>
  <si>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</si>
  <si>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</si>
  <si>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</si>
  <si>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</si>
  <si>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</si>
  <si>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</si>
  <si>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</si>
  <si>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</si>
  <si>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</si>
  <si>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</si>
  <si>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</si>
  <si>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</si>
  <si>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</si>
  <si>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</si>
  <si>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</si>
  <si>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</si>
  <si>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</si>
  <si>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</si>
  <si>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</si>
  <si>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</si>
  <si>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</si>
  <si>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</si>
  <si>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</si>
  <si>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</si>
  <si>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</si>
  <si>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</si>
  <si>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</si>
  <si>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</si>
  <si>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</si>
  <si>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</si>
  <si>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</si>
  <si>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</si>
  <si>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</si>
  <si>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</si>
  <si>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</si>
  <si>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</si>
  <si>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</si>
  <si>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</si>
  <si>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</si>
  <si>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</si>
  <si>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</si>
  <si>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</si>
  <si>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</si>
  <si>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</si>
  <si>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</si>
  <si>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</si>
  <si>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</si>
  <si>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</si>
  <si>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</si>
  <si>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</si>
  <si>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</si>
  <si>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</si>
  <si>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</si>
  <si>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</si>
  <si>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</si>
  <si>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</si>
  <si>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</si>
  <si>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</si>
  <si>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</si>
  <si>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</si>
  <si>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</si>
  <si>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</si>
  <si>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</si>
  <si>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</si>
  <si>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</si>
  <si>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</si>
  <si>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</si>
  <si>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</si>
  <si>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</si>
  <si>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</si>
  <si>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</si>
  <si>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</si>
  <si>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</si>
  <si>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</si>
  <si>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</si>
  <si>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</si>
  <si>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</si>
  <si>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</si>
  <si>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</si>
  <si>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</si>
  <si>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</si>
  <si>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</si>
  <si>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</si>
  <si>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</si>
  <si>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</si>
  <si>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</si>
  <si>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</si>
  <si>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</si>
  <si>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</si>
  <si>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</si>
  <si>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</si>
  <si>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</si>
  <si>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</si>
  <si>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</si>
  <si>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</si>
  <si>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</si>
  <si>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</si>
  <si>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</si>
  <si>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</si>
  <si>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</si>
  <si>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</si>
  <si>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</si>
  <si>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</si>
  <si>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</si>
  <si>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</si>
  <si>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</si>
  <si>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</si>
  <si>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</si>
  <si>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</si>
  <si>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</si>
  <si>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</si>
  <si>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</si>
  <si>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</si>
  <si>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</si>
  <si>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</si>
  <si>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</si>
  <si>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</si>
  <si>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</si>
  <si>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</si>
  <si>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</si>
  <si>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</si>
  <si>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</si>
  <si>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</si>
  <si>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</si>
  <si>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</si>
  <si>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</si>
  <si>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</si>
  <si>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</si>
  <si>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</si>
  <si>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</si>
  <si>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</si>
  <si>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</si>
  <si>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</si>
  <si>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</si>
  <si>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</si>
  <si>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</si>
  <si>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</si>
  <si>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</si>
  <si>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</si>
  <si>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</si>
  <si>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</si>
  <si>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</si>
  <si>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</si>
  <si>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</si>
  <si>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</si>
  <si>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</si>
  <si>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</si>
  <si>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</si>
  <si>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</si>
  <si>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</si>
  <si>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</si>
  <si>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</si>
  <si>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</si>
  <si>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</si>
  <si>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</si>
  <si>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</si>
  <si>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</si>
  <si>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</si>
  <si>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</si>
  <si>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</si>
  <si>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</si>
  <si>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</si>
  <si>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</si>
  <si>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</si>
  <si>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</si>
  <si>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</si>
  <si>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</si>
  <si>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</si>
  <si>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</si>
  <si>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</si>
  <si>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</si>
  <si>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</si>
  <si>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</si>
  <si>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</si>
  <si>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</si>
  <si>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</si>
  <si>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</si>
  <si>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</si>
  <si>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</si>
  <si>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</si>
  <si>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</si>
  <si>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</si>
  <si>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</si>
  <si>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</si>
  <si>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</si>
  <si>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</si>
  <si>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</si>
  <si>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</si>
  <si>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</si>
  <si>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</si>
  <si>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</si>
  <si>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</si>
  <si>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</si>
  <si>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</si>
  <si>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</si>
  <si>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</si>
  <si>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</si>
  <si>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</si>
  <si>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</si>
  <si>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</si>
  <si>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</si>
  <si>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</si>
  <si>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</si>
  <si>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</si>
  <si>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</si>
  <si>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</si>
  <si>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</si>
  <si>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</si>
  <si>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</si>
  <si>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</si>
  <si>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</si>
  <si>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</si>
  <si>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</si>
  <si>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</si>
  <si>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</si>
  <si>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</si>
  <si>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</si>
  <si>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</si>
  <si>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</si>
  <si>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</si>
  <si>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</si>
  <si>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</si>
  <si>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</si>
  <si>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</si>
  <si>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</si>
  <si>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</si>
  <si>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</si>
  <si>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</si>
  <si>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</si>
  <si>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</si>
  <si>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</si>
  <si>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</si>
  <si>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</si>
  <si>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</si>
  <si>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</si>
  <si>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</si>
  <si>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</si>
  <si>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</si>
  <si>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</si>
  <si>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</si>
  <si>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</si>
  <si>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</si>
  <si>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</si>
  <si>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</si>
  <si>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</si>
  <si>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</si>
  <si>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</si>
  <si>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</si>
  <si>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</si>
  <si>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</si>
  <si>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</si>
  <si>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</si>
  <si>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</si>
  <si>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</si>
  <si>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</si>
  <si>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</si>
  <si>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</si>
  <si>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</si>
  <si>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</si>
  <si>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</si>
  <si>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</si>
  <si>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</si>
  <si>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</si>
  <si>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</si>
  <si>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</si>
  <si>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</si>
  <si>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</si>
  <si>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</si>
  <si>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</si>
  <si>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</si>
  <si>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</si>
  <si>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</si>
  <si>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</si>
  <si>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</si>
  <si>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</si>
  <si>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</si>
  <si>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</si>
  <si>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</si>
  <si>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</si>
  <si>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</si>
  <si>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</si>
  <si>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</si>
  <si>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</si>
  <si>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</si>
  <si>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</si>
  <si>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</si>
  <si>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</si>
  <si>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</si>
  <si>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</si>
  <si>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</si>
  <si>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</si>
  <si>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</si>
  <si>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</si>
  <si>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</si>
  <si>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</si>
  <si>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</si>
  <si>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</si>
  <si>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</si>
  <si>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</si>
  <si>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</si>
  <si>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</si>
  <si>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</si>
  <si>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</si>
  <si>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</si>
  <si>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</si>
  <si>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</si>
  <si>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</si>
  <si>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</si>
  <si>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</si>
  <si>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</si>
  <si>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</si>
  <si>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</si>
  <si>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</si>
  <si>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</si>
  <si>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</si>
  <si>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</si>
  <si>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</si>
  <si>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</si>
  <si>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</si>
  <si>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</si>
  <si>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</si>
  <si>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</si>
  <si>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</si>
  <si>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</si>
  <si>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</si>
  <si>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</si>
  <si>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</si>
  <si>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</si>
  <si>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</si>
  <si>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</si>
  <si>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</si>
  <si>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</si>
  <si>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</si>
  <si>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</si>
  <si>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</si>
  <si>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</si>
  <si>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</si>
  <si>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</si>
  <si>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</si>
  <si>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</si>
  <si>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</si>
  <si>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</si>
  <si>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</si>
  <si>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</si>
  <si>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</si>
  <si>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</si>
  <si>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</si>
  <si>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</si>
  <si>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</si>
  <si>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</si>
  <si>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</si>
  <si>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</si>
  <si>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</si>
  <si>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</si>
  <si>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</si>
  <si>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</si>
  <si>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</si>
  <si>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</si>
  <si>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</si>
  <si>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</si>
  <si>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</si>
  <si>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</si>
  <si>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</si>
  <si>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</si>
  <si>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</si>
  <si>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</si>
  <si>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</si>
  <si>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</si>
  <si>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</si>
  <si>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</si>
  <si>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</si>
  <si>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</si>
  <si>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</si>
  <si>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</si>
  <si>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</si>
  <si>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</si>
  <si>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</si>
  <si>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</si>
  <si>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</si>
  <si>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</si>
  <si>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</si>
  <si>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</si>
  <si>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</si>
  <si>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</si>
  <si>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</si>
  <si>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</si>
  <si>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</si>
  <si>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</si>
  <si>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</si>
  <si>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</si>
  <si>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</si>
  <si>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</si>
  <si>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</si>
  <si>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</si>
  <si>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</si>
  <si>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</si>
  <si>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</si>
  <si>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</si>
  <si>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</si>
  <si>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</si>
  <si>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</si>
  <si>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</si>
  <si>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</si>
  <si>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</si>
  <si>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</si>
  <si>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</si>
  <si>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</si>
  <si>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</si>
  <si>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</si>
  <si>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</si>
  <si>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</si>
  <si>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</si>
  <si>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</si>
  <si>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</si>
  <si>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</si>
  <si>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</si>
  <si>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</si>
  <si>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</si>
  <si>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</si>
  <si>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</si>
  <si>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</si>
  <si>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</si>
  <si>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</si>
  <si>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</si>
  <si>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</si>
  <si>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</si>
  <si>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</si>
  <si>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</si>
  <si>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</si>
  <si>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</si>
  <si>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</si>
  <si>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</si>
  <si>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</si>
  <si>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</si>
  <si>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</si>
  <si>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</si>
  <si>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</si>
  <si>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</si>
  <si>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</si>
  <si>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</si>
  <si>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</si>
  <si>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</si>
  <si>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</si>
  <si>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</si>
  <si>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</si>
  <si>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</si>
  <si>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</si>
  <si>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</si>
  <si>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</si>
  <si>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</si>
  <si>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</si>
  <si>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</si>
  <si>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</si>
  <si>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</si>
  <si>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</si>
  <si>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</si>
  <si>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</si>
  <si>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</si>
  <si>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</si>
  <si>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</si>
  <si>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</si>
  <si>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</si>
  <si>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</si>
  <si>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</si>
  <si>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</si>
  <si>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</si>
  <si>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</si>
  <si>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</si>
  <si>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</si>
  <si>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</si>
  <si>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</si>
  <si>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</si>
  <si>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</si>
  <si>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</si>
  <si>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</si>
  <si>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</si>
  <si>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</si>
  <si>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</si>
  <si>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</si>
  <si>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</si>
  <si>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</si>
  <si>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</si>
  <si>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</si>
  <si>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</si>
  <si>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</si>
  <si>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</si>
  <si>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</si>
  <si>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</si>
  <si>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</si>
  <si>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</si>
  <si>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</si>
  <si>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</si>
  <si>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</si>
  <si>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</si>
  <si>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</si>
  <si>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</si>
  <si>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</si>
  <si>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</si>
  <si>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</si>
  <si>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</si>
  <si>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</si>
  <si>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</si>
  <si>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</si>
  <si>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</si>
  <si>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</si>
  <si>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</si>
  <si>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</si>
  <si>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</si>
  <si>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</si>
  <si>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</si>
  <si>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</si>
  <si>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</si>
  <si>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</si>
  <si>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</si>
  <si>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</si>
  <si>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</si>
  <si>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</si>
  <si>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</si>
  <si>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</si>
  <si>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</si>
  <si>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</si>
  <si>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</si>
  <si>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</si>
  <si>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</si>
  <si>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</si>
  <si>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</si>
  <si>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</si>
  <si>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</si>
  <si>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</si>
  <si>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</si>
  <si>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</si>
  <si>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</si>
  <si>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</si>
  <si>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</si>
  <si>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</si>
  <si>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</si>
  <si>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</si>
  <si>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</si>
  <si>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</si>
  <si>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</si>
  <si>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</si>
  <si>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</si>
  <si>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</si>
  <si>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</si>
  <si>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</si>
  <si>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</si>
  <si>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</si>
  <si>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</si>
  <si>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</si>
  <si>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</si>
  <si>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</si>
  <si>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</si>
  <si>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</si>
  <si>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</si>
  <si>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</si>
  <si>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</si>
  <si>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</si>
  <si>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</si>
  <si>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</si>
  <si>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</si>
  <si>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</si>
  <si>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</si>
  <si>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</si>
  <si>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</si>
  <si>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</si>
  <si>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</si>
  <si>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</si>
  <si>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</si>
  <si>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</si>
  <si>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</si>
  <si>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</si>
  <si>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</si>
  <si>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</si>
  <si>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</si>
  <si>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</si>
  <si>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</si>
  <si>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</si>
  <si>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</si>
  <si>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</si>
  <si>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</si>
  <si>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</si>
  <si>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</si>
  <si>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</si>
  <si>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</si>
  <si>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</si>
  <si>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</si>
  <si>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</si>
  <si>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</si>
  <si>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</si>
  <si>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</si>
  <si>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</si>
  <si>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</si>
  <si>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</si>
  <si>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</si>
  <si>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</si>
  <si>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</si>
  <si>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</si>
  <si>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</si>
  <si>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</si>
  <si>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</si>
  <si>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</si>
  <si>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</si>
  <si>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</si>
  <si>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</si>
  <si>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</si>
  <si>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</si>
  <si>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</si>
  <si>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</si>
  <si>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</si>
  <si>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</si>
  <si>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</si>
  <si>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</si>
  <si>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</si>
  <si>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</si>
  <si>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</si>
  <si>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</si>
  <si>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</si>
  <si>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</si>
  <si>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</si>
  <si>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</si>
  <si>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</si>
  <si>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</si>
  <si>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</si>
  <si>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</si>
  <si>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</si>
  <si>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</si>
  <si>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</si>
  <si>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</si>
  <si>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</si>
  <si>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</si>
  <si>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</si>
  <si>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</si>
  <si>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</si>
  <si>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</si>
  <si>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</si>
  <si>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</si>
  <si>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</si>
  <si>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</si>
  <si>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</si>
  <si>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</si>
  <si>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</si>
  <si>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</si>
  <si>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</si>
  <si>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</si>
  <si>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</si>
  <si>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</si>
  <si>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</si>
  <si>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</si>
  <si>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</si>
  <si>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</si>
  <si>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</si>
  <si>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</si>
  <si>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</si>
  <si>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</si>
  <si>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</si>
  <si>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</si>
  <si>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</si>
  <si>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</si>
  <si>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</si>
  <si>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</si>
  <si>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</si>
  <si>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</si>
  <si>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</si>
  <si>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</si>
  <si>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</si>
  <si>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</si>
  <si>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</si>
  <si>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</si>
  <si>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</si>
  <si>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</si>
  <si>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</si>
  <si>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</si>
  <si>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</si>
  <si>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</si>
  <si>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</si>
  <si>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</si>
  <si>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</si>
  <si>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</si>
  <si>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</si>
  <si>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</si>
  <si>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</si>
  <si>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</si>
  <si>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</si>
  <si>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</si>
  <si>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</si>
  <si>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</si>
  <si>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</si>
  <si>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</si>
  <si>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</si>
  <si>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</si>
  <si>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</si>
  <si>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</si>
  <si>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</si>
  <si>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</si>
  <si>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</si>
  <si>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</si>
  <si>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</si>
  <si>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</si>
  <si>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</si>
  <si>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</si>
  <si>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</si>
  <si>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</si>
  <si>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</si>
  <si>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</si>
  <si>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</si>
  <si>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</si>
  <si>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</si>
  <si>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</si>
  <si>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</si>
  <si>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</si>
  <si>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</si>
  <si>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</si>
  <si>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</si>
  <si>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</si>
  <si>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</si>
  <si>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</si>
  <si>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</si>
  <si>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</si>
  <si>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</si>
  <si>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</si>
  <si>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</si>
  <si>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</si>
  <si>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</si>
  <si>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</si>
  <si>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</si>
  <si>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</si>
  <si>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</si>
  <si>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</si>
  <si>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</si>
  <si>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</si>
  <si>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</si>
  <si>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</si>
  <si>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</si>
  <si>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</si>
  <si>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</si>
  <si>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</si>
  <si>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</si>
  <si>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</si>
  <si>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</si>
  <si>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</si>
  <si>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</si>
  <si>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</si>
  <si>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</si>
  <si>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</si>
  <si>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</si>
  <si>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</si>
  <si>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</si>
  <si>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</si>
  <si>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</si>
  <si>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</si>
  <si>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</si>
  <si>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</si>
  <si>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</si>
  <si>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</si>
  <si>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</si>
  <si>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</si>
  <si>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</si>
  <si>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</si>
  <si>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</si>
  <si>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</si>
  <si>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</si>
  <si>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</si>
  <si>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</si>
  <si>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</si>
  <si>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</si>
  <si>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</si>
  <si>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</si>
  <si>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</si>
  <si>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</si>
  <si>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</si>
  <si>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</si>
  <si>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</si>
  <si>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</si>
  <si>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</si>
  <si>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</si>
  <si>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</si>
  <si>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</si>
  <si>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</si>
  <si>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</si>
  <si>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</si>
  <si>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</si>
  <si>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</si>
  <si>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</si>
  <si>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</si>
  <si>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</si>
  <si>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</si>
  <si>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</si>
  <si>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</si>
  <si>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</si>
  <si>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</si>
  <si>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</si>
  <si>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</si>
  <si>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</si>
  <si>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</si>
  <si>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</si>
  <si>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</si>
  <si>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</si>
  <si>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</si>
  <si>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</si>
  <si>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</si>
  <si>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</si>
  <si>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</si>
  <si>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</si>
  <si>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</si>
  <si>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</si>
  <si>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</si>
  <si>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</si>
  <si>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</si>
  <si>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</si>
  <si>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</si>
  <si>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</si>
  <si>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</si>
  <si>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</si>
  <si>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</si>
  <si>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</si>
  <si>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</si>
  <si>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</si>
  <si>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</si>
  <si>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</si>
  <si>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</si>
  <si>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</si>
  <si>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</si>
  <si>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</si>
  <si>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</si>
  <si>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</si>
  <si>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</si>
  <si>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</si>
  <si>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</si>
  <si>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</si>
  <si>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</si>
  <si>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</si>
  <si>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</si>
  <si>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</si>
  <si>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</si>
  <si>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</si>
  <si>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</si>
  <si>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</si>
  <si>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</si>
  <si>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</si>
  <si>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</si>
  <si>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</si>
  <si>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</si>
  <si>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</si>
  <si>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</si>
  <si>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</si>
  <si>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</si>
  <si>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</si>
  <si>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</si>
  <si>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</si>
  <si>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</si>
  <si>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</si>
  <si>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</si>
  <si>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</si>
  <si>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</si>
  <si>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</si>
  <si>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</si>
  <si>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</si>
  <si>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</si>
  <si>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</si>
  <si>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</si>
  <si>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</si>
  <si>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</si>
  <si>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</si>
  <si>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</si>
  <si>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</si>
  <si>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</si>
  <si>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</si>
  <si>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</si>
  <si>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</si>
  <si>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</si>
  <si>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</si>
  <si>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</si>
  <si>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</si>
  <si>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</si>
  <si>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</si>
  <si>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</si>
  <si>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</si>
  <si>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</si>
  <si>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</si>
  <si>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</si>
  <si>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</si>
  <si>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</si>
  <si>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</si>
  <si>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</si>
  <si>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</si>
  <si>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</si>
  <si>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</si>
  <si>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</si>
  <si>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</si>
  <si>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</si>
  <si>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</si>
  <si>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</si>
  <si>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</si>
  <si>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</si>
  <si>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</si>
  <si>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</si>
  <si>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</si>
  <si>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</si>
  <si>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</si>
  <si>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</si>
  <si>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</si>
  <si>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</si>
  <si>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</si>
  <si>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</si>
  <si>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</si>
  <si>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</si>
  <si>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</si>
  <si>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</si>
  <si>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</si>
  <si>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</si>
  <si>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</si>
  <si>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</si>
  <si>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</si>
  <si>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</si>
  <si>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</si>
  <si>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</si>
  <si>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</si>
  <si>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</si>
  <si>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</si>
  <si>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</si>
  <si>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</si>
  <si>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</si>
  <si>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</si>
  <si>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</si>
  <si>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</si>
  <si>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</si>
  <si>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</si>
  <si>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</si>
  <si>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</si>
  <si>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</si>
  <si>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</si>
  <si>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</si>
  <si>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</si>
  <si>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</si>
  <si>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</si>
  <si>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</si>
  <si>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</si>
  <si>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</si>
  <si>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</si>
  <si>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</si>
  <si>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</si>
  <si>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</si>
  <si>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</si>
  <si>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</si>
  <si>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</si>
  <si>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</si>
  <si>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</si>
  <si>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</si>
  <si>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</si>
  <si>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</si>
  <si>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</si>
  <si>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</si>
  <si>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</si>
  <si>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</si>
  <si>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</si>
  <si>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</si>
  <si>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</si>
  <si>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</si>
  <si>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</si>
  <si>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</si>
  <si>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</si>
  <si>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</si>
  <si>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</si>
  <si>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</si>
  <si>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</si>
  <si>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</si>
  <si>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</si>
  <si>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</si>
  <si>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</si>
  <si>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</si>
  <si>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</si>
  <si>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</si>
  <si>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</si>
  <si>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</si>
  <si>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</si>
  <si>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</si>
  <si>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</si>
  <si>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</si>
  <si>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</si>
  <si>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</si>
  <si>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</si>
  <si>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</si>
  <si>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</si>
  <si>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</si>
  <si>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</si>
  <si>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</si>
  <si>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</si>
  <si>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</si>
  <si>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</si>
  <si>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</si>
  <si>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</si>
  <si>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</si>
  <si>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</si>
  <si>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</si>
  <si>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</si>
  <si>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</si>
  <si>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</si>
  <si>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</si>
  <si>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</si>
  <si>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</si>
  <si>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</si>
  <si>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</si>
  <si>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</si>
  <si>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</si>
  <si>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</si>
  <si>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</si>
  <si>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</si>
  <si>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</si>
  <si>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</si>
  <si>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</si>
  <si>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</si>
  <si>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</si>
  <si>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</si>
  <si>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</si>
  <si>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</si>
  <si>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</si>
  <si>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</si>
  <si>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</si>
  <si>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</si>
  <si>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</si>
  <si>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</si>
  <si>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</si>
  <si>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</si>
  <si>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</si>
  <si>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</si>
  <si>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</si>
  <si>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</si>
  <si>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</si>
  <si>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</si>
  <si>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</si>
  <si>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</si>
  <si>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</si>
  <si>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</si>
  <si>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</si>
  <si>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</si>
  <si>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</si>
  <si>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</si>
  <si>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</si>
  <si>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</si>
  <si>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</si>
  <si>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</si>
  <si>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</si>
  <si>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</si>
  <si>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</si>
  <si>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</si>
  <si>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</si>
  <si>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</si>
  <si>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</si>
  <si>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</si>
  <si>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</si>
  <si>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</si>
  <si>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</si>
  <si>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</si>
  <si>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</si>
  <si>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</si>
  <si>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</si>
  <si>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</si>
  <si>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</si>
  <si>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</si>
  <si>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</si>
  <si>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</si>
  <si>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</si>
  <si>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</si>
  <si>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</si>
  <si>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</si>
  <si>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</si>
  <si>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</si>
  <si>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</si>
  <si>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</si>
  <si>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</si>
  <si>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</si>
  <si>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</si>
  <si>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</si>
  <si>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</si>
  <si>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</si>
  <si>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</si>
  <si>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</si>
  <si>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</si>
  <si>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</si>
  <si>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</si>
  <si>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</si>
  <si>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</si>
  <si>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</si>
  <si>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</si>
  <si>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</si>
  <si>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</si>
  <si>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</si>
  <si>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</si>
  <si>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</si>
  <si>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</si>
  <si>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</si>
  <si>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</si>
  <si>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</si>
  <si>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</si>
  <si>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</si>
  <si>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</si>
  <si>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</si>
  <si>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</si>
  <si>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</si>
  <si>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</si>
  <si>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</si>
  <si>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</si>
  <si>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</si>
  <si>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</si>
  <si>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</si>
  <si>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</si>
  <si>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</si>
  <si>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</si>
  <si>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</si>
  <si>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</si>
  <si>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</si>
  <si>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</si>
  <si>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</si>
  <si>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</si>
  <si>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</si>
  <si>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</si>
  <si>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</si>
  <si>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</si>
  <si>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</si>
  <si>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</si>
  <si>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</si>
  <si>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</si>
  <si>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</si>
  <si>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</si>
  <si>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</si>
  <si>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</si>
  <si>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</si>
  <si>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</si>
  <si>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</si>
  <si>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</si>
  <si>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</si>
  <si>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</si>
  <si>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</si>
  <si>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</si>
  <si>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</si>
  <si>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</si>
  <si>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</si>
  <si>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</si>
  <si>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</si>
  <si>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</si>
  <si>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</si>
  <si>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</si>
  <si>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</si>
  <si>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</si>
  <si>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</si>
  <si>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</si>
  <si>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</si>
  <si>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</si>
  <si>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</si>
  <si>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</si>
  <si>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</si>
  <si>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</si>
  <si>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</si>
  <si>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</si>
  <si>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</si>
  <si>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</si>
  <si>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</si>
  <si>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</si>
  <si>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</si>
  <si>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</si>
  <si>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</si>
  <si>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</si>
  <si>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</si>
  <si>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</si>
  <si>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</si>
  <si>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</si>
  <si>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</si>
  <si>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</si>
  <si>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</si>
  <si>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</si>
  <si>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</si>
  <si>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</si>
  <si>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</si>
  <si>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</si>
  <si>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</si>
  <si>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</si>
  <si>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</si>
  <si>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</si>
  <si>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</si>
  <si>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</si>
  <si>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</si>
  <si>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</si>
  <si>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</si>
  <si>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</si>
  <si>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</si>
  <si>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</si>
  <si>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</si>
  <si>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</si>
  <si>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</si>
  <si>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</si>
  <si>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</si>
  <si>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</si>
  <si>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</si>
  <si>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</si>
  <si>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</si>
  <si>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</si>
  <si>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</si>
  <si>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</si>
  <si>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</si>
  <si>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</si>
  <si>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</si>
  <si>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</si>
  <si>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</si>
  <si>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</si>
  <si>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</si>
  <si>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</si>
  <si>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</si>
  <si>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</si>
  <si>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</si>
  <si>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</si>
  <si>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</si>
  <si>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</si>
  <si>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</si>
  <si>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</si>
  <si>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</si>
  <si>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</si>
  <si>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</si>
  <si>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</si>
  <si>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</si>
  <si>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</si>
  <si>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</si>
  <si>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</si>
  <si>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</si>
  <si>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</si>
  <si>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</si>
  <si>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</si>
  <si>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</si>
  <si>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</si>
  <si>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</si>
  <si>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</si>
  <si>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</si>
  <si>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</si>
  <si>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</si>
  <si>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</si>
  <si>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</si>
  <si>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</si>
  <si>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</si>
  <si>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</si>
  <si>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</si>
  <si>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</si>
  <si>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</si>
  <si>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</si>
  <si>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</si>
  <si>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</si>
  <si>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</si>
  <si>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</si>
  <si>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</si>
  <si>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</si>
  <si>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</si>
  <si>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</si>
  <si>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</si>
  <si>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</si>
  <si>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</si>
  <si>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</si>
  <si>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</si>
  <si>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</si>
  <si>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</si>
  <si>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</si>
  <si>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</si>
  <si>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</si>
  <si>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</si>
  <si>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</si>
  <si>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</si>
  <si>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</si>
  <si>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</si>
  <si>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</si>
  <si>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</si>
  <si>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</si>
  <si>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</si>
  <si>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</si>
  <si>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</si>
  <si>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</si>
  <si>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</si>
  <si>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</si>
  <si>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</si>
  <si>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</si>
  <si>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</si>
  <si>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</si>
  <si>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</si>
  <si>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</si>
  <si>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</si>
  <si>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</si>
  <si>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</si>
  <si>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</si>
  <si>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</si>
  <si>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</si>
  <si>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</si>
  <si>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</si>
  <si>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</si>
  <si>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</si>
  <si>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</si>
  <si>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</si>
  <si>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</si>
  <si>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</si>
  <si>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</si>
  <si>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</si>
  <si>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</si>
  <si>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</si>
  <si>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</si>
  <si>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</si>
  <si>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</si>
  <si>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</si>
  <si>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</si>
  <si>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</si>
  <si>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</si>
  <si>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</si>
  <si>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</si>
  <si>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</si>
  <si>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</si>
  <si>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</si>
  <si>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</si>
  <si>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</si>
  <si>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</si>
  <si>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</si>
  <si>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</si>
  <si>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</si>
  <si>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</si>
  <si>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</si>
  <si>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</si>
  <si>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</si>
  <si>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</si>
  <si>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</si>
  <si>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</si>
  <si>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</si>
  <si>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</si>
  <si>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</si>
  <si>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</si>
  <si>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</si>
  <si>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</si>
  <si>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</si>
  <si>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</si>
  <si>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</si>
  <si>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</si>
  <si>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</si>
  <si>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</si>
  <si>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</si>
  <si>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</si>
  <si>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</si>
  <si>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</si>
  <si>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</si>
  <si>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</si>
  <si>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</si>
  <si>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</si>
  <si>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</si>
  <si>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</si>
  <si>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</si>
  <si>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</si>
  <si>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</si>
  <si>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</si>
  <si>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</si>
  <si>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</si>
  <si>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</si>
  <si>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</si>
  <si>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</si>
  <si>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</si>
  <si>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</si>
  <si>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</si>
  <si>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</si>
  <si>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</si>
  <si>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</si>
  <si>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</si>
  <si>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</si>
  <si>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</si>
  <si>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</si>
  <si>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</si>
  <si>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</si>
  <si>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</si>
  <si>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</si>
  <si>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</si>
  <si>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</si>
  <si>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</si>
  <si>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</si>
  <si>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</si>
  <si>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</si>
  <si>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</si>
  <si>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</si>
  <si>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</si>
  <si>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</si>
  <si>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</si>
  <si>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</si>
  <si>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</si>
  <si>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</si>
  <si>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</si>
  <si>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</si>
  <si>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</si>
  <si>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</si>
  <si>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</si>
  <si>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</si>
  <si>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</si>
  <si>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</si>
  <si>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</si>
  <si>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</si>
  <si>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</si>
  <si>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</si>
  <si>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</si>
  <si>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</si>
  <si>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</si>
  <si>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</si>
  <si>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</si>
  <si>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</si>
  <si>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</si>
  <si>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</si>
  <si>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</si>
  <si>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</si>
  <si>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</si>
  <si>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</si>
  <si>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</si>
  <si>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</si>
  <si>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</si>
  <si>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</si>
  <si>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</si>
  <si>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</si>
  <si>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</si>
  <si>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</si>
  <si>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</si>
  <si>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</si>
  <si>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</si>
  <si>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</si>
  <si>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</si>
  <si>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</si>
  <si>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</si>
  <si>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</si>
  <si>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</si>
  <si>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</si>
  <si>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</si>
  <si>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</si>
  <si>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</si>
  <si>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</si>
  <si>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</si>
  <si>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</si>
  <si>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</si>
  <si>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</si>
  <si>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</si>
  <si>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</si>
  <si>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</si>
  <si>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</si>
  <si>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</si>
  <si>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</si>
  <si>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</si>
  <si>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</si>
  <si>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</si>
  <si>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</si>
  <si>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</si>
  <si>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</si>
  <si>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</si>
  <si>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</si>
  <si>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</si>
  <si>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</si>
  <si>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</si>
  <si>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</si>
  <si>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</si>
  <si>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</si>
  <si>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</si>
  <si>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</si>
  <si>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</si>
  <si>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</si>
  <si>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</si>
  <si>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</si>
  <si>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</si>
  <si>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</si>
  <si>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</si>
  <si>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</si>
  <si>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</si>
  <si>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</si>
  <si>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</si>
  <si>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</si>
  <si>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</si>
  <si>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</si>
  <si>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</si>
  <si>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</si>
  <si>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</si>
  <si>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</si>
  <si>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</si>
  <si>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</si>
  <si>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</si>
  <si>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</si>
  <si>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</si>
  <si>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</si>
  <si>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</si>
  <si>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</si>
  <si>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</si>
  <si>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</si>
  <si>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</si>
  <si>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</si>
  <si>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</si>
  <si>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</si>
  <si>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</si>
  <si>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</si>
  <si>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</si>
  <si>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</si>
  <si>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</si>
  <si>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</si>
  <si>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</si>
  <si>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</si>
  <si>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</si>
  <si>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</si>
  <si>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</si>
  <si>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</si>
  <si>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</si>
  <si>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</si>
  <si>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</si>
  <si>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</si>
  <si>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</si>
  <si>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</si>
  <si>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</si>
  <si>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</si>
  <si>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</si>
  <si>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</si>
  <si>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</si>
  <si>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</si>
  <si>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</si>
  <si>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</si>
  <si>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</si>
  <si>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</si>
  <si>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</si>
  <si>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</si>
  <si>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</si>
  <si>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</si>
  <si>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</si>
  <si>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</si>
  <si>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</si>
  <si>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</si>
  <si>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</si>
  <si>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</si>
  <si>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</si>
  <si>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</si>
  <si>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</si>
  <si>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</si>
  <si>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</si>
  <si>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</si>
  <si>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</si>
  <si>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</si>
  <si>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</si>
  <si>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</si>
  <si>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</si>
  <si>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</si>
  <si>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</si>
  <si>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</si>
  <si>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</si>
  <si>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</si>
  <si>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</si>
  <si>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</si>
  <si>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</si>
  <si>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</si>
  <si>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</si>
  <si>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</si>
  <si>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</si>
  <si>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</si>
  <si>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</si>
  <si>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</si>
  <si>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</si>
  <si>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</si>
  <si>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</si>
  <si>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</si>
  <si>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</si>
  <si>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</si>
  <si>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</si>
  <si>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</si>
  <si>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</si>
  <si>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</si>
  <si>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</si>
  <si>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</si>
  <si>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</si>
  <si>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</si>
  <si>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</si>
  <si>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</si>
  <si>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</si>
  <si>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</si>
  <si>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</si>
  <si>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</si>
  <si>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</si>
  <si>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</si>
  <si>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</si>
  <si>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</si>
  <si>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</si>
  <si>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</si>
  <si>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</si>
  <si>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</si>
  <si>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</si>
  <si>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</si>
  <si>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</si>
  <si>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</si>
  <si>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</si>
  <si>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</si>
  <si>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</si>
  <si>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</si>
  <si>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</si>
  <si>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</si>
  <si>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</si>
  <si>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</si>
  <si>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</si>
  <si>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</si>
  <si>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</si>
  <si>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</si>
  <si>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</si>
  <si>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</si>
  <si>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</si>
  <si>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</si>
  <si>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</si>
  <si>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</si>
  <si>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</si>
  <si>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</si>
  <si>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</si>
  <si>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</si>
  <si>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</si>
  <si>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</si>
  <si>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</si>
  <si>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</si>
  <si>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</si>
  <si>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</si>
  <si>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</si>
  <si>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</si>
  <si>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</si>
  <si>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</si>
  <si>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</si>
  <si>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</si>
  <si>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</si>
  <si>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</si>
  <si>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</si>
  <si>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</si>
  <si>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</si>
  <si>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</si>
  <si>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</si>
  <si>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</si>
  <si>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</si>
  <si>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</si>
  <si>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</si>
  <si>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</si>
  <si>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</si>
  <si>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</si>
  <si>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</si>
  <si>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</si>
  <si>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</si>
  <si>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</si>
  <si>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</si>
  <si>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</si>
  <si>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</si>
  <si>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</si>
  <si>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</si>
  <si>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</si>
  <si>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</si>
  <si>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</si>
  <si>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</si>
  <si>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</si>
  <si>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</si>
  <si>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</si>
  <si>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</si>
  <si>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</si>
  <si>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</si>
  <si>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</si>
  <si>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</si>
  <si>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</si>
  <si>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</si>
  <si>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</si>
  <si>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</si>
  <si>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</si>
  <si>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</si>
  <si>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</si>
  <si>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</si>
  <si>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</si>
  <si>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</si>
  <si>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</si>
  <si>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</si>
  <si>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</si>
  <si>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</si>
  <si>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</si>
  <si>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</si>
  <si>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</si>
  <si>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</si>
  <si>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</si>
  <si>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</si>
  <si>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</si>
  <si>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</si>
  <si>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</si>
  <si>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</si>
  <si>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</si>
  <si>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</si>
  <si>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</si>
  <si>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</si>
  <si>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</si>
  <si>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</si>
  <si>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</si>
  <si>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</si>
  <si>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</si>
  <si>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</si>
  <si>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</si>
  <si>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</si>
  <si>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</si>
  <si>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</si>
  <si>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</si>
  <si>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</si>
  <si>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</si>
  <si>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</si>
  <si>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</si>
  <si>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</si>
  <si>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</si>
  <si>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</si>
  <si>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</si>
  <si>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</si>
  <si>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</si>
  <si>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</si>
  <si>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</si>
  <si>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</si>
  <si>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</si>
  <si>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</si>
  <si>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</si>
  <si>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</si>
  <si>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</si>
  <si>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</si>
  <si>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</si>
  <si>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</si>
  <si>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</si>
  <si>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</si>
  <si>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</si>
  <si>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</si>
  <si>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</si>
  <si>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</si>
  <si>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</si>
  <si>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</si>
  <si>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</si>
  <si>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</si>
  <si>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</si>
  <si>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</si>
  <si>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</si>
  <si>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</si>
  <si>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</si>
  <si>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</si>
  <si>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</si>
  <si>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</si>
  <si>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</si>
  <si>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</si>
  <si>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</si>
  <si>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</si>
  <si>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</si>
  <si>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</si>
  <si>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</si>
  <si>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</si>
  <si>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</si>
  <si>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</si>
  <si>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</si>
  <si>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</si>
  <si>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</si>
  <si>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</si>
  <si>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</si>
  <si>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</si>
  <si>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</si>
  <si>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</si>
  <si>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</si>
  <si>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</si>
  <si>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</si>
  <si>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</si>
  <si>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</si>
  <si>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</si>
  <si>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</si>
  <si>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</si>
  <si>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</si>
  <si>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</si>
  <si>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</si>
  <si>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</si>
  <si>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</si>
  <si>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</si>
  <si>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</si>
  <si>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</si>
  <si>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</si>
  <si>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</si>
  <si>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</si>
  <si>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</si>
  <si>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</si>
  <si>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</si>
  <si>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</si>
  <si>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</si>
  <si>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</si>
  <si>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</si>
  <si>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</si>
  <si>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</si>
  <si>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</si>
  <si>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</si>
  <si>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</si>
  <si>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</si>
  <si>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</si>
  <si>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</si>
  <si>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</si>
  <si>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</si>
  <si>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</si>
  <si>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</si>
  <si>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</si>
  <si>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</si>
  <si>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</si>
  <si>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</si>
  <si>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</si>
  <si>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</si>
  <si>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</si>
  <si>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</si>
  <si>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</si>
  <si>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</si>
  <si>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</si>
  <si>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</si>
  <si>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</si>
  <si>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</si>
  <si>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</si>
  <si>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</si>
  <si>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</si>
  <si>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</si>
  <si>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</si>
  <si>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</si>
  <si>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</si>
  <si>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</si>
  <si>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</si>
  <si>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</si>
  <si>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</si>
  <si>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</si>
  <si>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</si>
  <si>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</si>
  <si>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</si>
  <si>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</si>
  <si>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</si>
  <si>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</si>
  <si>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</si>
  <si>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</si>
  <si>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</si>
  <si>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</si>
  <si>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</si>
  <si>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</si>
  <si>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</si>
  <si>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</si>
  <si>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</si>
  <si>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</si>
  <si>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</si>
  <si>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</si>
  <si>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</si>
  <si>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</si>
  <si>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</si>
  <si>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</si>
  <si>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</si>
  <si>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</si>
  <si>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</si>
  <si>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</si>
  <si>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</si>
  <si>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</si>
  <si>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</si>
  <si>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</si>
  <si>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</si>
  <si>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</si>
  <si>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</si>
  <si>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</si>
  <si>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</si>
  <si>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</si>
  <si>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</si>
  <si>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</si>
  <si>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</si>
  <si>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</si>
  <si>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</si>
  <si>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</si>
  <si>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</si>
  <si>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</si>
  <si>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</si>
  <si>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</si>
  <si>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</si>
  <si>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</si>
  <si>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</si>
  <si>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</si>
  <si>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</si>
  <si>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</si>
  <si>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</si>
  <si>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</si>
  <si>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</si>
  <si>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</si>
  <si>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</si>
  <si>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</si>
  <si>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</si>
  <si>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</si>
  <si>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</si>
  <si>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</si>
  <si>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</si>
  <si>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</si>
  <si>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</si>
  <si>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</si>
  <si>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</si>
  <si>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</si>
  <si>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</si>
  <si>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</si>
  <si>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</si>
  <si>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</si>
  <si>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</si>
  <si>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</si>
  <si>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</si>
  <si>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</si>
  <si>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</si>
  <si>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</si>
  <si>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</si>
  <si>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</si>
  <si>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</si>
  <si>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</si>
  <si>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</si>
  <si>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</si>
  <si>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</si>
  <si>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</si>
  <si>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</si>
  <si>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</si>
  <si>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</si>
  <si>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</si>
  <si>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</si>
  <si>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</si>
  <si>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</si>
  <si>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</si>
  <si>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</si>
  <si>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</si>
  <si>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</si>
  <si>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</si>
  <si>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</si>
  <si>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</si>
  <si>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</si>
  <si>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</si>
  <si>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</si>
  <si>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</si>
  <si>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</si>
  <si>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</si>
  <si>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</si>
  <si>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</si>
  <si>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</si>
  <si>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</si>
  <si>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</si>
  <si>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</si>
  <si>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</si>
  <si>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</si>
  <si>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</si>
  <si>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</si>
  <si>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</si>
  <si>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</si>
  <si>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</si>
  <si>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</si>
  <si>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</si>
  <si>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</si>
  <si>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</si>
  <si>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</si>
  <si>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</si>
  <si>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</si>
  <si>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</si>
  <si>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</si>
  <si>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</si>
  <si>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</si>
  <si>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</si>
  <si>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</si>
  <si>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</si>
  <si>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</si>
  <si>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</si>
  <si>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</si>
  <si>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</si>
  <si>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</si>
  <si>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</si>
  <si>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</si>
  <si>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</si>
  <si>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</si>
  <si>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</si>
  <si>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</si>
  <si>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</si>
  <si>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</si>
  <si>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</si>
  <si>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</si>
  <si>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</si>
  <si>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</si>
  <si>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</si>
  <si>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</si>
  <si>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</si>
  <si>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</si>
  <si>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</si>
  <si>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</si>
  <si>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</si>
  <si>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</si>
  <si>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</si>
  <si>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</si>
  <si>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</si>
  <si>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</si>
  <si>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</si>
  <si>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</si>
  <si>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</si>
  <si>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</si>
  <si>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</si>
  <si>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</si>
  <si>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</si>
  <si>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</si>
  <si>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</si>
  <si>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</si>
  <si>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</si>
  <si>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</si>
  <si>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</si>
  <si>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</si>
  <si>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</si>
  <si>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</si>
  <si>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</si>
  <si>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</si>
  <si>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</si>
  <si>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</si>
  <si>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</si>
  <si>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</si>
  <si>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</si>
  <si>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</si>
  <si>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</si>
  <si>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</si>
  <si>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</si>
  <si>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</si>
  <si>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</si>
  <si>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</si>
  <si>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</si>
  <si>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</si>
  <si>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</si>
  <si>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</si>
  <si>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</si>
  <si>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</si>
  <si>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</si>
  <si>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</si>
  <si>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</si>
  <si>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</si>
  <si>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</si>
  <si>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</si>
  <si>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</si>
  <si>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</si>
  <si>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</si>
  <si>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</si>
  <si>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</si>
  <si>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</si>
  <si>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</si>
  <si>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</si>
  <si>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</si>
  <si>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</si>
  <si>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</si>
  <si>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</si>
  <si>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</si>
  <si>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</si>
  <si>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</si>
  <si>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</si>
  <si>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</si>
  <si>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</si>
  <si>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</si>
  <si>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</si>
  <si>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</si>
  <si>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</si>
  <si>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</si>
  <si>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</si>
  <si>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</si>
  <si>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</si>
  <si>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</si>
  <si>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</si>
  <si>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</si>
  <si>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</si>
  <si>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</si>
  <si>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</si>
  <si>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</si>
  <si>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</si>
  <si>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</si>
  <si>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</si>
  <si>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</si>
  <si>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</si>
  <si>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</si>
  <si>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</si>
  <si>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</si>
  <si>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</si>
  <si>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</si>
  <si>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</si>
  <si>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</si>
  <si>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</si>
  <si>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</si>
  <si>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</si>
  <si>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</si>
  <si>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</si>
  <si>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</si>
  <si>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</si>
  <si>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</si>
  <si>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</si>
  <si>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</si>
  <si>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</si>
  <si>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</si>
  <si>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</si>
  <si>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</si>
  <si>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</si>
  <si>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</si>
  <si>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</si>
  <si>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</si>
  <si>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</si>
  <si>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</si>
  <si>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</si>
  <si>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</si>
  <si>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</si>
  <si>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</si>
  <si>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</si>
  <si>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</si>
  <si>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</si>
  <si>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</si>
  <si>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</si>
  <si>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</si>
  <si>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</si>
  <si>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</si>
  <si>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</si>
  <si>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</si>
  <si>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</si>
  <si>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</si>
  <si>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</si>
  <si>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</si>
  <si>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</si>
  <si>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</si>
  <si>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</si>
  <si>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</si>
  <si>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</si>
  <si>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</si>
  <si>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</si>
  <si>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</si>
  <si>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</si>
  <si>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</si>
  <si>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</si>
  <si>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</si>
  <si>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</si>
  <si>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</si>
  <si>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</si>
  <si>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</si>
  <si>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</si>
  <si>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</si>
  <si>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</si>
  <si>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</si>
  <si>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</si>
  <si>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</si>
  <si>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</si>
  <si>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</si>
  <si>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</si>
  <si>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</si>
  <si>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</si>
  <si>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</si>
  <si>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</si>
  <si>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</si>
  <si>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</si>
  <si>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</si>
  <si>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</si>
  <si>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</si>
  <si>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</si>
  <si>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</si>
  <si>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</si>
  <si>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</si>
  <si>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</si>
  <si>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</si>
  <si>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</si>
  <si>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</si>
  <si>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</si>
  <si>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</si>
  <si>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</si>
  <si>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</si>
  <si>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</si>
  <si>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</si>
  <si>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</si>
  <si>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</si>
  <si>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</si>
  <si>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</si>
  <si>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</si>
  <si>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</si>
  <si>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</si>
  <si>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</si>
  <si>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</si>
  <si>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</si>
  <si>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</si>
  <si>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</si>
  <si>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</si>
  <si>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</si>
  <si>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</si>
  <si>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</si>
  <si>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</si>
  <si>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</si>
  <si>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</si>
  <si>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</si>
  <si>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</si>
  <si>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</si>
  <si>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</si>
  <si>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</si>
  <si>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</si>
  <si>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</si>
  <si>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</si>
  <si>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</si>
  <si>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</si>
  <si>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</si>
  <si>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</si>
  <si>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</si>
  <si>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</si>
  <si>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</si>
  <si>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</si>
  <si>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</si>
  <si>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</si>
  <si>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</si>
  <si>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</si>
  <si>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</si>
  <si>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</si>
  <si>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</si>
  <si>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</si>
  <si>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</si>
  <si>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</si>
  <si>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</si>
  <si>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</si>
  <si>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</si>
  <si>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</si>
  <si>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</si>
  <si>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</si>
  <si>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</si>
  <si>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</si>
  <si>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</si>
  <si>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</si>
  <si>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</si>
  <si>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</si>
  <si>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</si>
  <si>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</si>
  <si>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</si>
  <si>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</si>
  <si>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</si>
  <si>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</si>
  <si>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</si>
  <si>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</si>
  <si>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</si>
  <si>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</si>
  <si>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</si>
  <si>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</si>
  <si>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</si>
  <si>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</si>
  <si>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</si>
  <si>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</si>
  <si>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</si>
  <si>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</si>
  <si>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</si>
  <si>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</si>
  <si>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</si>
  <si>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</si>
  <si>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</si>
  <si>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</si>
  <si>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</si>
  <si>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</si>
  <si>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</si>
  <si>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</si>
  <si>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</si>
  <si>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</si>
  <si>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</si>
  <si>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</si>
  <si>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</si>
  <si>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</si>
  <si>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</si>
  <si>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</si>
  <si>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</si>
  <si>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</si>
  <si>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</si>
  <si>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</si>
  <si>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</si>
  <si>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</si>
  <si>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</si>
  <si>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</si>
  <si>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</si>
  <si>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</si>
  <si>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</si>
  <si>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</si>
  <si>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</si>
  <si>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</si>
  <si>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</si>
  <si>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</si>
  <si>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</si>
  <si>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</si>
  <si>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</si>
  <si>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</si>
  <si>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</si>
  <si>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</si>
  <si>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</si>
  <si>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</si>
  <si>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</si>
  <si>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</si>
  <si>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</si>
  <si>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</si>
  <si>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</si>
  <si>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</si>
  <si>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</si>
  <si>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</si>
  <si>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</si>
  <si>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</si>
  <si>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</si>
  <si>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</si>
  <si>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</si>
  <si>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</si>
  <si>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</si>
  <si>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</si>
  <si>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</si>
  <si>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</si>
  <si>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</si>
  <si>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</si>
  <si>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</si>
  <si>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</si>
  <si>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</si>
  <si>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</si>
  <si>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</si>
  <si>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</si>
  <si>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</si>
  <si>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</si>
  <si>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</si>
  <si>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</si>
  <si>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</si>
  <si>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</si>
  <si>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</si>
  <si>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</si>
  <si>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</si>
  <si>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</si>
  <si>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</si>
  <si>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</si>
  <si>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</si>
  <si>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</si>
  <si>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</si>
  <si>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</si>
  <si>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</si>
  <si>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</si>
  <si>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</si>
  <si>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</si>
  <si>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</si>
  <si>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</si>
  <si>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</si>
  <si>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</si>
  <si>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</si>
  <si>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</si>
  <si>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</si>
  <si>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</si>
  <si>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</si>
  <si>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</si>
  <si>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</si>
  <si>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</si>
  <si>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</si>
  <si>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</si>
  <si>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</si>
  <si>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</si>
  <si>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</si>
  <si>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</si>
  <si>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</si>
  <si>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</si>
  <si>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</si>
  <si>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</si>
  <si>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</si>
  <si>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</si>
  <si>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</si>
  <si>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</si>
  <si>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</si>
  <si>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</si>
  <si>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</si>
  <si>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</si>
  <si>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</si>
  <si>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</si>
  <si>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</si>
  <si>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</si>
  <si>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</si>
  <si>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</si>
  <si>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</si>
  <si>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</si>
  <si>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</si>
  <si>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</si>
  <si>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</si>
  <si>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</si>
  <si>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</si>
  <si>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</si>
  <si>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</si>
  <si>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</si>
  <si>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</si>
  <si>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</si>
  <si>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</si>
  <si>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</si>
  <si>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</si>
  <si>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</si>
  <si>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</si>
  <si>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</si>
  <si>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</si>
  <si>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</si>
  <si>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</si>
  <si>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</si>
  <si>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</si>
  <si>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</si>
  <si>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</si>
  <si>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</si>
  <si>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</si>
  <si>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</si>
  <si>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</si>
  <si>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</si>
  <si>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</si>
  <si>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</si>
  <si>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</si>
  <si>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</si>
  <si>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</si>
  <si>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</si>
  <si>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</si>
  <si>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</si>
  <si>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</si>
  <si>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</si>
  <si>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</si>
  <si>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</si>
  <si>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</si>
  <si>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</si>
  <si>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</si>
  <si>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</si>
  <si>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</si>
  <si>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</si>
  <si>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</si>
  <si>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</si>
  <si>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</si>
  <si>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</si>
  <si>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</si>
  <si>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</si>
  <si>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</si>
  <si>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</si>
  <si>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</si>
  <si>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</si>
  <si>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</si>
  <si>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</si>
  <si>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</si>
  <si>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</si>
  <si>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</si>
  <si>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</si>
  <si>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</si>
  <si>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</si>
  <si>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</si>
  <si>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</si>
  <si>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</si>
  <si>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</si>
  <si>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</si>
  <si>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</si>
  <si>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</si>
  <si>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</si>
  <si>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</si>
  <si>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</si>
  <si>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</si>
  <si>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</si>
  <si>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</si>
  <si>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</si>
  <si>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</si>
  <si>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</si>
  <si>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</si>
  <si>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</si>
  <si>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</si>
  <si>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</si>
  <si>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</si>
  <si>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</si>
  <si>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</si>
  <si>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</si>
  <si>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</si>
  <si>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</si>
  <si>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</si>
  <si>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</si>
  <si>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</si>
  <si>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</si>
  <si>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</si>
  <si>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</si>
  <si>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</si>
  <si>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</si>
  <si>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</si>
  <si>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</si>
  <si>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</si>
  <si>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</si>
  <si>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</si>
  <si>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</si>
  <si>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</si>
  <si>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</si>
  <si>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</si>
  <si>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</si>
  <si>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</si>
  <si>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</si>
  <si>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</si>
  <si>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</si>
  <si>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</si>
  <si>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</si>
  <si>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</si>
  <si>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</si>
  <si>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</si>
  <si>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</si>
  <si>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</si>
  <si>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</si>
  <si>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</si>
  <si>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</si>
  <si>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</si>
  <si>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</si>
  <si>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</si>
  <si>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</si>
  <si>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</si>
  <si>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</si>
  <si>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</si>
  <si>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</si>
  <si>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</si>
  <si>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</si>
  <si>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</si>
  <si>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</si>
  <si>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</si>
  <si>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</si>
  <si>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</si>
  <si>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</si>
  <si>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</si>
  <si>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</si>
  <si>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</si>
  <si>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</si>
  <si>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</si>
  <si>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</si>
  <si>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</si>
  <si>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</si>
  <si>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</si>
  <si>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</si>
  <si>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</si>
  <si>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</si>
  <si>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</si>
  <si>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</si>
  <si>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</si>
  <si>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</si>
  <si>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</si>
  <si>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</si>
  <si>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</si>
  <si>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</si>
  <si>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</si>
  <si>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</si>
  <si>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</si>
  <si>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</si>
  <si>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</si>
  <si>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</si>
  <si>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</si>
  <si>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</si>
  <si>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</si>
  <si>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</si>
  <si>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</si>
  <si>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</si>
  <si>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</si>
  <si>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</si>
  <si>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</si>
  <si>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</si>
  <si>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</si>
  <si>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</si>
  <si>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</si>
  <si>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</si>
  <si>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</si>
  <si>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</si>
  <si>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</si>
  <si>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</si>
  <si>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</si>
  <si>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</si>
  <si>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</si>
  <si>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</si>
  <si>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</si>
  <si>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</si>
  <si>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</si>
  <si>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</si>
  <si>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</si>
  <si>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</si>
  <si>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</si>
  <si>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</si>
  <si>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</si>
  <si>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</si>
  <si>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</si>
  <si>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</si>
  <si>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</si>
  <si>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</si>
  <si>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</si>
  <si>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</si>
  <si>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</si>
  <si>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</si>
  <si>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</si>
  <si>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</si>
  <si>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</si>
  <si>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</si>
  <si>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</si>
  <si>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</si>
  <si>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</si>
  <si>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</si>
  <si>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</si>
  <si>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</si>
  <si>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</si>
  <si>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</si>
  <si>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</si>
  <si>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</si>
  <si>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</si>
  <si>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</si>
  <si>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</si>
  <si>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</si>
  <si>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</si>
  <si>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</si>
  <si>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</si>
  <si>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</si>
  <si>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</si>
  <si>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</si>
  <si>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</si>
  <si>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</si>
  <si>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</si>
  <si>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</si>
  <si>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</si>
  <si>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</si>
  <si>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</si>
  <si>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</si>
  <si>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</si>
  <si>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</si>
  <si>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</si>
  <si>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</si>
  <si>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</si>
  <si>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</si>
  <si>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</si>
  <si>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</si>
  <si>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</si>
  <si>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</si>
  <si>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</si>
  <si>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</si>
  <si>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</si>
  <si>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</si>
  <si>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</si>
  <si>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</si>
  <si>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</si>
  <si>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</si>
  <si>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</si>
  <si>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</si>
  <si>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</si>
  <si>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</si>
  <si>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</si>
  <si>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</si>
  <si>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</si>
  <si>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</si>
  <si>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</si>
  <si>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</si>
  <si>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</si>
  <si>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</si>
  <si>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</si>
  <si>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</si>
  <si>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</si>
  <si>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</si>
  <si>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</si>
  <si>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</si>
  <si>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</si>
  <si>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</si>
  <si>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</si>
  <si>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</si>
  <si>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</si>
  <si>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</si>
  <si>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</si>
  <si>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</si>
  <si>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</si>
  <si>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</si>
  <si>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</si>
  <si>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</si>
  <si>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</si>
  <si>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</si>
  <si>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</si>
  <si>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</si>
  <si>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</si>
  <si>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</si>
  <si>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</si>
  <si>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</si>
  <si>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</si>
  <si>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</si>
  <si>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</si>
  <si>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</si>
  <si>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</si>
  <si>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</si>
  <si>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</si>
  <si>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</si>
  <si>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</si>
  <si>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</si>
  <si>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</si>
  <si>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</si>
  <si>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</si>
  <si>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</si>
  <si>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</si>
  <si>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</si>
  <si>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</si>
  <si>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</si>
  <si>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</si>
  <si>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</si>
  <si>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</si>
  <si>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</si>
  <si>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</si>
  <si>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</si>
  <si>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</si>
  <si>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</si>
  <si>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</si>
  <si>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</si>
  <si>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</si>
  <si>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</si>
  <si>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</si>
  <si>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</si>
  <si>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</si>
  <si>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</si>
  <si>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</si>
  <si>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</si>
  <si>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</si>
  <si>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</si>
  <si>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</si>
  <si>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</si>
  <si>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</si>
  <si>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</si>
  <si>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</si>
  <si>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</si>
  <si>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</si>
  <si>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</si>
  <si>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</si>
  <si>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</si>
  <si>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</si>
  <si>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</si>
  <si>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</si>
  <si>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</si>
  <si>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</si>
  <si>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</si>
  <si>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</si>
  <si>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</si>
  <si>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</si>
  <si>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</si>
  <si>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</si>
  <si>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</si>
  <si>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</si>
  <si>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</si>
  <si>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</si>
  <si>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</si>
  <si>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</si>
  <si>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</si>
  <si>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</si>
  <si>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</si>
  <si>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</si>
  <si>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</si>
  <si>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</si>
  <si>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</si>
  <si>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</si>
  <si>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</si>
  <si>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</si>
  <si>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</si>
  <si>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</si>
  <si>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</si>
  <si>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</si>
  <si>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</si>
  <si>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</si>
  <si>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</si>
  <si>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</si>
  <si>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</si>
  <si>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</si>
  <si>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</si>
  <si>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</si>
  <si>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</si>
  <si>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</si>
  <si>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</si>
  <si>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</si>
  <si>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</si>
  <si>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</si>
  <si>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</si>
  <si>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</si>
  <si>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</si>
  <si>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</si>
  <si>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</si>
  <si>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</si>
  <si>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</si>
  <si>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</si>
  <si>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</si>
  <si>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</si>
  <si>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</si>
  <si>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</si>
  <si>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</si>
  <si>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</si>
  <si>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</si>
  <si>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</si>
  <si>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</si>
  <si>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</si>
  <si>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</si>
  <si>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</si>
  <si>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</si>
  <si>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</si>
  <si>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</si>
  <si>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</si>
  <si>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</si>
  <si>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</si>
  <si>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</si>
  <si>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</si>
  <si>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</si>
  <si>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</si>
  <si>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</si>
  <si>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</si>
  <si>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</si>
  <si>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</si>
  <si>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</si>
  <si>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</si>
  <si>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</si>
  <si>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</si>
  <si>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</si>
  <si>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</si>
  <si>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</si>
  <si>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</si>
  <si>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</si>
  <si>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</si>
  <si>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</si>
  <si>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</si>
  <si>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</si>
  <si>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</si>
  <si>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</si>
  <si>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</si>
  <si>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</si>
  <si>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</si>
  <si>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</si>
  <si>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</si>
  <si>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</si>
  <si>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</si>
  <si>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</si>
  <si>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</si>
  <si>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</si>
  <si>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</si>
  <si>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</si>
  <si>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</si>
  <si>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</si>
  <si>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</si>
  <si>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</si>
  <si>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</si>
  <si>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</si>
  <si>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</si>
  <si>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</si>
  <si>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</si>
  <si>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</si>
  <si>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</si>
  <si>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</si>
  <si>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</si>
  <si>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</si>
  <si>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</si>
  <si>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</si>
  <si>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</si>
  <si>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</si>
  <si>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</si>
  <si>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</si>
  <si>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</si>
  <si>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</si>
  <si>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</si>
  <si>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</si>
  <si>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</si>
  <si>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</si>
  <si>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</si>
  <si>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</si>
  <si>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</si>
  <si>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</si>
  <si>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</si>
  <si>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</si>
  <si>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</si>
  <si>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</si>
  <si>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</si>
  <si>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</si>
  <si>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</si>
  <si>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</si>
  <si>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</si>
  <si>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</si>
  <si>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</si>
  <si>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</si>
  <si>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</si>
  <si>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</si>
  <si>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</si>
  <si>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</si>
  <si>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</si>
  <si>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</si>
  <si>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</si>
  <si>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</si>
  <si>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</si>
  <si>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</si>
  <si>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</si>
  <si>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</si>
  <si>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</si>
  <si>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</si>
  <si>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</si>
  <si>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</si>
  <si>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</si>
  <si>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</si>
  <si>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</si>
  <si>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</si>
  <si>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</si>
  <si>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</si>
  <si>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</si>
  <si>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</si>
  <si>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</si>
  <si>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</si>
  <si>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</si>
  <si>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</si>
  <si>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</si>
  <si>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</si>
  <si>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</si>
  <si>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</si>
  <si>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</si>
  <si>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</si>
  <si>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</si>
  <si>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</si>
  <si>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</si>
  <si>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</si>
  <si>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</si>
  <si>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</si>
  <si>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</si>
  <si>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</si>
  <si>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</si>
  <si>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</si>
  <si>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</si>
  <si>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</si>
  <si>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</si>
  <si>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</si>
  <si>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</si>
  <si>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</si>
  <si>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</si>
  <si>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</si>
  <si>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</si>
  <si>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</si>
  <si>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</si>
  <si>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</si>
  <si>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</si>
  <si>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</si>
  <si>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</si>
  <si>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</si>
  <si>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</si>
  <si>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</si>
  <si>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</si>
  <si>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</si>
  <si>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</si>
  <si>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</si>
  <si>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</si>
  <si>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</si>
  <si>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</si>
  <si>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</si>
  <si>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</si>
  <si>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</si>
  <si>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</si>
  <si>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</si>
  <si>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</si>
  <si>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</si>
  <si>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</si>
  <si>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</si>
  <si>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</si>
  <si>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</si>
  <si>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</si>
  <si>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</si>
  <si>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</si>
  <si>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</si>
  <si>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</si>
  <si>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</si>
  <si>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</si>
  <si>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</si>
  <si>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</si>
  <si>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</si>
  <si>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</si>
  <si>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</si>
  <si>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</si>
  <si>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</si>
  <si>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</si>
  <si>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</si>
  <si>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</si>
  <si>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</si>
  <si>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</si>
  <si>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</si>
  <si>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</si>
  <si>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</si>
  <si>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</si>
  <si>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</si>
  <si>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</si>
  <si>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</si>
  <si>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</si>
  <si>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</si>
  <si>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</si>
  <si>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</si>
  <si>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</si>
  <si>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</si>
  <si>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</si>
  <si>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</si>
  <si>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</si>
  <si>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</si>
  <si>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</si>
  <si>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</si>
  <si>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</si>
  <si>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</si>
  <si>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</si>
  <si>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</si>
  <si>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</si>
  <si>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</si>
  <si>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</si>
  <si>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</si>
  <si>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</si>
  <si>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</si>
  <si>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</si>
  <si>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</si>
  <si>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</si>
  <si>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</si>
  <si>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</si>
  <si>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</si>
  <si>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</si>
  <si>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</si>
  <si>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</si>
  <si>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</si>
  <si>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</si>
  <si>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</si>
  <si>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</si>
  <si>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</si>
  <si>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</si>
  <si>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</si>
  <si>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</si>
  <si>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</si>
  <si>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</si>
  <si>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</si>
  <si>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</si>
  <si>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</si>
  <si>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</si>
  <si>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</si>
  <si>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</si>
  <si>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</si>
  <si>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</si>
  <si>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</si>
  <si>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</si>
  <si>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</si>
  <si>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</si>
  <si>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</si>
  <si>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</si>
  <si>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</si>
  <si>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</si>
  <si>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</si>
  <si>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</si>
  <si>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</si>
  <si>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</si>
  <si>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</si>
  <si>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</si>
  <si>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</si>
  <si>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</si>
  <si>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</si>
  <si>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</si>
  <si>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</si>
  <si>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</si>
  <si>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</si>
  <si>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</si>
  <si>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</si>
  <si>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</si>
  <si>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</si>
  <si>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</si>
  <si>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</si>
  <si>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</si>
  <si>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</si>
  <si>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</si>
  <si>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</si>
  <si>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</si>
  <si>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</si>
  <si>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</si>
  <si>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</si>
  <si>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</si>
  <si>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</si>
  <si>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</si>
  <si>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</si>
  <si>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</si>
  <si>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</si>
  <si>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</si>
  <si>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</si>
  <si>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</si>
  <si>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</si>
  <si>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</si>
  <si>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</si>
  <si>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</si>
  <si>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</si>
  <si>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</si>
  <si>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</si>
  <si>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</si>
  <si>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</si>
  <si>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</si>
  <si>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</si>
  <si>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</si>
  <si>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</si>
  <si>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</si>
  <si>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</si>
  <si>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</si>
  <si>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</si>
  <si>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</si>
  <si>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</si>
  <si>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</si>
  <si>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</si>
  <si>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</si>
  <si>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</si>
  <si>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</si>
  <si>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</si>
  <si>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</si>
  <si>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</si>
  <si>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</si>
  <si>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</si>
  <si>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</si>
  <si>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</si>
  <si>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</si>
  <si>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</si>
  <si>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</si>
  <si>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</si>
  <si>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</si>
  <si>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</si>
  <si>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</si>
  <si>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</si>
  <si>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</si>
  <si>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</si>
  <si>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</si>
  <si>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</si>
  <si>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</si>
  <si>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</si>
  <si>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</si>
  <si>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</si>
  <si>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</si>
  <si>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</si>
  <si>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</si>
  <si>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</si>
  <si>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</si>
  <si>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</si>
  <si>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</si>
  <si>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</si>
  <si>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</si>
  <si>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</si>
  <si>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</si>
  <si>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</si>
  <si>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</si>
  <si>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</si>
  <si>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</si>
  <si>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</si>
  <si>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</si>
  <si>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</si>
  <si>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</si>
  <si>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</si>
  <si>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</si>
  <si>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</si>
  <si>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</si>
  <si>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</si>
  <si>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</si>
  <si>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</si>
  <si>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</si>
  <si>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</si>
  <si>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</si>
  <si>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</si>
  <si>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</si>
  <si>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</si>
  <si>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</si>
  <si>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</si>
  <si>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</si>
  <si>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</si>
  <si>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</si>
  <si>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</si>
  <si>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</si>
  <si>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</si>
  <si>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</si>
  <si>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</si>
  <si>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</si>
  <si>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</si>
  <si>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</si>
  <si>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</si>
  <si>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</si>
  <si>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</si>
  <si>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</si>
  <si>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</si>
  <si>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</si>
  <si>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</si>
  <si>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</si>
  <si>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</si>
  <si>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</si>
  <si>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</si>
  <si>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</si>
  <si>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</si>
  <si>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</si>
  <si>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</si>
  <si>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</si>
  <si>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</si>
  <si>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</si>
  <si>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</si>
  <si>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</si>
  <si>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</si>
  <si>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</si>
  <si>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</si>
  <si>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</si>
  <si>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</si>
  <si>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</si>
  <si>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</si>
  <si>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</si>
  <si>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</si>
  <si>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</si>
  <si>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</si>
  <si>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</si>
  <si>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</si>
  <si>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</si>
  <si>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</si>
  <si>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</si>
  <si>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</si>
  <si>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</si>
  <si>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</si>
  <si>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</si>
  <si>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</si>
  <si>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</si>
  <si>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</si>
  <si>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</si>
  <si>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</si>
  <si>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</si>
  <si>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</si>
  <si>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</si>
  <si>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</si>
  <si>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</si>
  <si>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</si>
  <si>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</si>
  <si>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</si>
  <si>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</si>
  <si>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</si>
  <si>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</si>
  <si>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</si>
  <si>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</si>
  <si>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</si>
  <si>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</si>
  <si>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</si>
  <si>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</si>
  <si>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</si>
  <si>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</si>
  <si>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</si>
  <si>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</si>
  <si>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</si>
  <si>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</si>
  <si>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</si>
  <si>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</si>
  <si>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</si>
  <si>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</si>
  <si>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</si>
  <si>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</si>
  <si>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</si>
  <si>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</si>
  <si>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</si>
  <si>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</si>
  <si>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</si>
  <si>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</si>
  <si>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</si>
  <si>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</si>
  <si>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</si>
  <si>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</si>
  <si>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</si>
  <si>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</si>
  <si>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</si>
  <si>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</si>
  <si>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</si>
  <si>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</si>
  <si>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</si>
  <si>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</si>
  <si>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</si>
  <si>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</si>
  <si>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</si>
  <si>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</si>
  <si>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</si>
  <si>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</si>
  <si>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</si>
  <si>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</si>
  <si>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</si>
  <si>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</si>
  <si>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</si>
  <si>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</si>
  <si>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</si>
  <si>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</si>
  <si>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</si>
  <si>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</si>
  <si>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</si>
  <si>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</si>
  <si>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</si>
  <si>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</si>
  <si>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</si>
  <si>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</si>
  <si>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</si>
  <si>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</si>
  <si>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</si>
  <si>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</si>
  <si>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</si>
  <si>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</si>
  <si>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</si>
  <si>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</si>
  <si>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</si>
  <si>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</si>
  <si>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</si>
  <si>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</si>
  <si>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</si>
  <si>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</si>
  <si>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</si>
  <si>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</si>
  <si>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</si>
  <si>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</si>
  <si>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</si>
  <si>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</si>
  <si>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</si>
  <si>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</si>
  <si>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</si>
  <si>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</si>
  <si>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</si>
  <si>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</si>
  <si>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</si>
  <si>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</si>
  <si>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</si>
  <si>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</si>
  <si>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</si>
  <si>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</si>
  <si>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</si>
  <si>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</si>
  <si>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</si>
  <si>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</si>
  <si>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</si>
  <si>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</si>
  <si>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</si>
  <si>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</si>
  <si>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</si>
  <si>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</si>
  <si>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</si>
  <si>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</si>
  <si>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</si>
  <si>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</si>
  <si>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</si>
  <si>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</si>
  <si>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</si>
  <si>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</si>
  <si>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</si>
  <si>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</si>
  <si>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</si>
  <si>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</si>
  <si>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</si>
  <si>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</si>
  <si>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</si>
  <si>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</si>
  <si>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</si>
  <si>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</si>
  <si>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</si>
  <si>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</si>
  <si>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</si>
  <si>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</si>
  <si>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</si>
  <si>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</si>
  <si>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</si>
  <si>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</si>
  <si>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</si>
  <si>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</si>
  <si>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</si>
  <si>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</si>
  <si>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</si>
  <si>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</si>
  <si>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</si>
  <si>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</si>
  <si>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</si>
  <si>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</si>
  <si>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</si>
  <si>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</si>
  <si>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</si>
  <si>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</si>
  <si>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</si>
  <si>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</si>
  <si>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</si>
  <si>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</si>
  <si>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</si>
  <si>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</si>
  <si>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</si>
  <si>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</si>
  <si>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</si>
  <si>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</si>
  <si>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</si>
  <si>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</si>
  <si>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</si>
  <si>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</si>
  <si>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</si>
  <si>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</si>
  <si>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</si>
  <si>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</si>
  <si>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</si>
  <si>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</si>
  <si>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</si>
  <si>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</si>
  <si>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</si>
  <si>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</si>
  <si>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</si>
  <si>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</si>
  <si>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</si>
  <si>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</si>
  <si>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</si>
  <si>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</si>
  <si>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</si>
  <si>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</si>
  <si>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</si>
  <si>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</si>
  <si>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</si>
  <si>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</si>
  <si>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</si>
  <si>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</si>
  <si>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</si>
  <si>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</si>
  <si>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</si>
  <si>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</si>
  <si>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</si>
  <si>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</si>
  <si>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</si>
  <si>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</si>
  <si>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</si>
  <si>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</si>
  <si>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</si>
  <si>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</si>
  <si>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</si>
  <si>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</si>
  <si>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</si>
  <si>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</si>
  <si>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</si>
  <si>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</si>
  <si>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</si>
  <si>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</si>
  <si>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</si>
  <si>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</si>
  <si>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</si>
  <si>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</si>
  <si>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</si>
  <si>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</si>
  <si>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</si>
  <si>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</si>
  <si>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</si>
  <si>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</si>
  <si>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</si>
  <si>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</si>
  <si>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</si>
  <si>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</si>
  <si>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</si>
  <si>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</si>
  <si>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</si>
  <si>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</si>
  <si>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</si>
  <si>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</si>
  <si>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</si>
  <si>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</si>
  <si>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</si>
  <si>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</si>
  <si>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</si>
  <si>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</si>
  <si>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</si>
  <si>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</si>
  <si>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</si>
  <si>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</si>
  <si>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</si>
  <si>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</si>
  <si>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</si>
  <si>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</si>
  <si>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</si>
  <si>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</si>
  <si>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</si>
  <si>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</si>
  <si>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</si>
  <si>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</si>
  <si>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</si>
  <si>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</si>
  <si>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</si>
  <si>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</si>
  <si>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</si>
  <si>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</si>
  <si>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</si>
  <si>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</si>
  <si>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</si>
  <si>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</si>
  <si>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</si>
  <si>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</si>
  <si>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</si>
  <si>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</si>
  <si>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</si>
  <si>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</si>
  <si>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</si>
  <si>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</si>
  <si>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</si>
  <si>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</si>
  <si>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</si>
  <si>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</si>
  <si>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</si>
  <si>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</si>
  <si>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</si>
  <si>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</si>
  <si>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</si>
  <si>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</si>
  <si>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</si>
  <si>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</si>
  <si>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</si>
  <si>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</si>
  <si>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</si>
  <si>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</si>
  <si>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</si>
  <si>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</si>
  <si>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</si>
  <si>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</si>
  <si>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</si>
  <si>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</si>
  <si>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</si>
  <si>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</si>
  <si>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</si>
  <si>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</si>
  <si>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</si>
  <si>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</si>
  <si>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</si>
  <si>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</si>
  <si>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</si>
  <si>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</si>
  <si>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</si>
  <si>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</si>
  <si>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</si>
  <si>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</si>
  <si>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</si>
  <si>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</si>
  <si>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</si>
  <si>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</si>
  <si>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</si>
  <si>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</si>
  <si>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</si>
  <si>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</si>
  <si>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</si>
  <si>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</si>
  <si>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</si>
  <si>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</si>
  <si>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</si>
  <si>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</si>
  <si>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</si>
  <si>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</si>
  <si>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</si>
  <si>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</si>
  <si>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</si>
  <si>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</si>
  <si>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</si>
  <si>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</si>
  <si>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</si>
  <si>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</si>
  <si>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</si>
  <si>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</si>
  <si>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</si>
  <si>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</si>
  <si>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</si>
  <si>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</si>
  <si>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</si>
  <si>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</si>
  <si>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</si>
  <si>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</si>
  <si>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</si>
  <si>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</si>
  <si>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</si>
  <si>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</si>
  <si>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</si>
  <si>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</si>
  <si>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</si>
  <si>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</si>
  <si>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</si>
  <si>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</si>
  <si>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</si>
  <si>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</si>
  <si>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</si>
  <si>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</si>
  <si>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</si>
  <si>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</si>
  <si>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</si>
  <si>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</si>
  <si>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</si>
  <si>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</si>
  <si>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</si>
  <si>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</si>
  <si>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</si>
  <si>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</si>
  <si>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</si>
  <si>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</si>
  <si>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</si>
  <si>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</si>
  <si>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</si>
  <si>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</si>
  <si>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</si>
  <si>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</si>
  <si>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</si>
  <si>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</si>
  <si>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</si>
  <si>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</si>
  <si>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</si>
  <si>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</si>
  <si>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</si>
  <si>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</si>
  <si>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</si>
  <si>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</si>
  <si>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</si>
  <si>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</si>
  <si>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</si>
  <si>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</si>
  <si>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</si>
  <si>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</si>
  <si>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</si>
  <si>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</si>
  <si>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</si>
  <si>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</si>
  <si>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</si>
  <si>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</si>
  <si>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</si>
  <si>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</si>
  <si>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</si>
  <si>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</si>
  <si>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</si>
  <si>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</si>
  <si>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</si>
  <si>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</si>
  <si>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</si>
  <si>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</si>
  <si>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</si>
  <si>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</si>
  <si>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</si>
  <si>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</si>
  <si>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</si>
  <si>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</si>
  <si>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</si>
  <si>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</si>
  <si>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</si>
  <si>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</si>
  <si>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</si>
  <si>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</si>
  <si>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</si>
  <si>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</si>
  <si>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</si>
  <si>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</si>
  <si>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</si>
  <si>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</si>
  <si>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</si>
  <si>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</si>
  <si>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</si>
  <si>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</si>
  <si>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</si>
  <si>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</si>
  <si>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</si>
  <si>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</si>
  <si>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</si>
  <si>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</si>
  <si>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</si>
  <si>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</si>
  <si>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</si>
  <si>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</si>
  <si>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</si>
  <si>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</si>
  <si>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</si>
  <si>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</si>
  <si>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</si>
  <si>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</si>
  <si>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</si>
  <si>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</si>
  <si>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</si>
  <si>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</si>
  <si>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</si>
  <si>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</si>
  <si>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</si>
  <si>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</si>
  <si>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</si>
  <si>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</si>
  <si>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</si>
  <si>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</si>
  <si>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</si>
  <si>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</si>
  <si>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</si>
  <si>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</si>
  <si>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</si>
  <si>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</si>
  <si>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</si>
  <si>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</si>
  <si>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</si>
  <si>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</si>
  <si>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</si>
  <si>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</si>
  <si>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</si>
  <si>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</si>
  <si>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</si>
  <si>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</si>
  <si>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</si>
  <si>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</si>
  <si>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</si>
  <si>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</si>
  <si>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</si>
  <si>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</si>
  <si>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</si>
  <si>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</si>
  <si>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</si>
  <si>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</si>
  <si>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</si>
  <si>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</si>
  <si>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</si>
  <si>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</si>
  <si>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</si>
  <si>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</si>
  <si>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</si>
  <si>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</si>
  <si>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</si>
  <si>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</si>
  <si>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</si>
  <si>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</si>
  <si>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</si>
  <si>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</si>
  <si>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</si>
  <si>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</si>
  <si>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</si>
  <si>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</si>
  <si>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</si>
  <si>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</si>
  <si>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</si>
  <si>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</si>
  <si>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</si>
  <si>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</si>
  <si>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</si>
  <si>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</si>
  <si>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</si>
  <si>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</si>
  <si>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</si>
  <si>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</si>
  <si>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</si>
  <si>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</si>
  <si>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</si>
  <si>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</si>
  <si>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</si>
  <si>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</si>
  <si>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</si>
  <si>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</si>
  <si>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</si>
  <si>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</si>
  <si>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</si>
  <si>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</si>
  <si>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</si>
  <si>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</si>
  <si>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</si>
  <si>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</si>
  <si>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</si>
  <si>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</si>
  <si>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</si>
  <si>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</si>
  <si>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</si>
  <si>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</si>
  <si>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</si>
  <si>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</si>
  <si>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</si>
  <si>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</si>
  <si>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</si>
  <si>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</si>
  <si>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</si>
  <si>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</si>
  <si>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</si>
  <si>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</si>
  <si>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</si>
  <si>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</si>
  <si>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</si>
  <si>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</si>
  <si>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</si>
  <si>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</si>
  <si>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</si>
  <si>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</si>
  <si>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</si>
  <si>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</si>
  <si>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</si>
  <si>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</si>
  <si>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</si>
  <si>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</si>
  <si>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</si>
  <si>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</si>
  <si>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</si>
  <si>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</si>
  <si>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</si>
  <si>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</si>
  <si>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</si>
  <si>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</si>
  <si>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</si>
  <si>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</si>
  <si>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</si>
  <si>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</si>
  <si>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</si>
  <si>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</si>
  <si>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</si>
  <si>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</si>
  <si>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</si>
  <si>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</si>
  <si>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</si>
  <si>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</si>
  <si>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</si>
  <si>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</si>
  <si>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</si>
  <si>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</si>
  <si>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</si>
  <si>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</si>
  <si>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</si>
  <si>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</si>
  <si>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</si>
  <si>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</si>
  <si>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</si>
  <si>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</si>
  <si>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</si>
  <si>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</si>
  <si>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</si>
  <si>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</si>
  <si>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</si>
  <si>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</si>
  <si>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</si>
  <si>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</si>
  <si>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</si>
  <si>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</si>
  <si>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</si>
  <si>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</si>
  <si>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</si>
  <si>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</si>
  <si>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</si>
  <si>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</si>
  <si>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</si>
  <si>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</si>
  <si>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</si>
  <si>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</si>
  <si>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</si>
  <si>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</si>
  <si>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</si>
  <si>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</si>
  <si>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</si>
  <si>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</si>
  <si>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</si>
  <si>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</si>
  <si>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</si>
  <si>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</si>
  <si>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</si>
  <si>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</si>
  <si>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</si>
  <si>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</si>
  <si>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</si>
  <si>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</si>
  <si>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</si>
  <si>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</si>
  <si>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</si>
  <si>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</si>
  <si>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</si>
  <si>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</si>
  <si>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</si>
  <si>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</si>
  <si>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</si>
  <si>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</si>
  <si>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</si>
  <si>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</si>
  <si>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</si>
  <si>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</si>
  <si>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</si>
  <si>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</si>
  <si>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</si>
  <si>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</si>
  <si>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</si>
  <si>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</si>
  <si>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</si>
  <si>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</si>
  <si>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</si>
  <si>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</si>
  <si>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</si>
  <si>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</si>
  <si>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</si>
  <si>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</si>
  <si>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</si>
  <si>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</si>
  <si>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</si>
  <si>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</si>
  <si>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</si>
  <si>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</si>
  <si>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</si>
  <si>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</si>
  <si>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</si>
  <si>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</si>
  <si>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</si>
  <si>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</si>
  <si>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</si>
  <si>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</si>
  <si>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</si>
  <si>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</si>
  <si>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</si>
  <si>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</si>
  <si>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</si>
  <si>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</si>
  <si>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</si>
  <si>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</si>
  <si>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</si>
  <si>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</si>
  <si>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</si>
  <si>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</si>
  <si>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</si>
  <si>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</si>
  <si>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</si>
  <si>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</si>
  <si>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</si>
  <si>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</si>
  <si>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</si>
  <si>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</si>
  <si>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</si>
  <si>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</si>
  <si>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</si>
  <si>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</si>
  <si>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</si>
  <si>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</si>
  <si>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</si>
  <si>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</si>
  <si>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</si>
  <si>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</si>
  <si>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</si>
  <si>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</si>
  <si>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</si>
  <si>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</si>
  <si>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</si>
  <si>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</si>
  <si>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</si>
  <si>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</si>
  <si>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</si>
  <si>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</si>
  <si>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</si>
  <si>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</si>
  <si>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</si>
  <si>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</si>
  <si>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</si>
  <si>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</si>
  <si>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</si>
  <si>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</si>
  <si>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</si>
  <si>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</si>
  <si>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</si>
  <si>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</si>
  <si>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</si>
  <si>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</si>
  <si>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</si>
  <si>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</si>
  <si>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</si>
  <si>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</si>
  <si>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</si>
  <si>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</si>
  <si>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</si>
  <si>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</si>
  <si>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</si>
  <si>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</si>
  <si>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</si>
  <si>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</si>
  <si>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</si>
  <si>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</si>
  <si>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</si>
  <si>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</si>
  <si>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</si>
  <si>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</si>
  <si>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</si>
  <si>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</si>
  <si>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</si>
  <si>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</si>
  <si>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</si>
  <si>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</si>
  <si>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</si>
  <si>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</si>
  <si>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</si>
  <si>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</si>
  <si>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</si>
  <si>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</si>
  <si>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</si>
  <si>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</si>
  <si>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</si>
  <si>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</si>
  <si>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</si>
  <si>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</si>
  <si>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</si>
  <si>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</si>
  <si>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</si>
  <si>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</si>
  <si>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</si>
  <si>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</si>
  <si>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</si>
  <si>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</si>
  <si>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</si>
  <si>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</si>
  <si>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</si>
  <si>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</si>
  <si>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</si>
  <si>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</si>
  <si>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</si>
  <si>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</si>
  <si>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</si>
  <si>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</si>
  <si>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</si>
  <si>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</si>
  <si>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</si>
  <si>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</si>
  <si>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</si>
  <si>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</si>
  <si>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</si>
  <si>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</si>
  <si>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</si>
  <si>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</si>
  <si>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</si>
  <si>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</si>
  <si>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</si>
  <si>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</si>
  <si>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</si>
  <si>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</si>
  <si>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</si>
  <si>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</si>
  <si>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</si>
  <si>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</si>
  <si>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</si>
  <si>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</si>
  <si>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</si>
  <si>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</si>
  <si>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</si>
  <si>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</si>
  <si>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</si>
  <si>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</si>
  <si>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</si>
  <si>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</si>
  <si>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</si>
  <si>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</si>
  <si>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</si>
  <si>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</si>
  <si>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</si>
  <si>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</si>
  <si>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</si>
  <si>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</si>
  <si>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</si>
  <si>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</si>
  <si>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</si>
  <si>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</si>
  <si>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</si>
  <si>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</si>
  <si>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</si>
  <si>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</si>
  <si>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</si>
  <si>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</si>
  <si>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</si>
  <si>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</si>
  <si>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</si>
  <si>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</si>
  <si>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</si>
  <si>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</si>
  <si>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</si>
  <si>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</si>
  <si>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</si>
  <si>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</si>
  <si>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</si>
  <si>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</si>
  <si>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</si>
  <si>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</si>
  <si>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</si>
  <si>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</si>
  <si>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</si>
  <si>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</si>
  <si>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</si>
  <si>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</si>
  <si>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</si>
  <si>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</si>
  <si>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</si>
  <si>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</si>
  <si>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</si>
  <si>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</si>
  <si>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</si>
  <si>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</si>
  <si>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</si>
  <si>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</si>
  <si>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</si>
  <si>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</si>
  <si>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</si>
  <si>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</si>
  <si>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</si>
  <si>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</si>
  <si>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</si>
  <si>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</si>
  <si>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</si>
  <si>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</si>
  <si>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</si>
  <si>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</si>
  <si>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</si>
  <si>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</si>
  <si>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</si>
  <si>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</si>
  <si>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</si>
  <si>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</si>
  <si>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</si>
  <si>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</si>
  <si>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</si>
  <si>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</si>
  <si>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</si>
  <si>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</si>
  <si>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</si>
  <si>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</si>
  <si>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</si>
  <si>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</si>
  <si>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</si>
  <si>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</si>
  <si>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</si>
  <si>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</si>
  <si>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</si>
  <si>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</si>
  <si>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</si>
  <si>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</si>
  <si>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</si>
  <si>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</si>
  <si>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</si>
  <si>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</si>
  <si>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</si>
  <si>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</si>
  <si>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</si>
  <si>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</si>
  <si>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</si>
  <si>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</si>
  <si>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</si>
  <si>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</si>
  <si>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</si>
  <si>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</si>
  <si>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</si>
  <si>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</si>
  <si>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</si>
  <si>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</si>
  <si>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</si>
  <si>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</si>
  <si>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</si>
  <si>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</si>
  <si>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</si>
  <si>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</si>
  <si>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</si>
  <si>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</si>
  <si>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</si>
  <si>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</si>
  <si>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</si>
  <si>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</si>
  <si>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</si>
  <si>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</si>
  <si>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</si>
  <si>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</si>
  <si>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</si>
  <si>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</si>
  <si>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</si>
  <si>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</si>
  <si>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</si>
  <si>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</si>
  <si>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</si>
  <si>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</si>
  <si>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</si>
  <si>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</si>
  <si>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</si>
  <si>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</si>
  <si>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</si>
  <si>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</si>
  <si>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</si>
  <si>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</si>
  <si>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</si>
  <si>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</si>
  <si>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</si>
  <si>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</si>
  <si>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</si>
  <si>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</si>
  <si>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</si>
  <si>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</si>
  <si>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</si>
  <si>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</si>
  <si>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</si>
  <si>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</si>
  <si>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</si>
  <si>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</si>
  <si>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</si>
  <si>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</si>
  <si>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</si>
  <si>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</si>
  <si>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</si>
  <si>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</si>
  <si>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</si>
  <si>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</si>
  <si>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</si>
  <si>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</si>
  <si>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</si>
  <si>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</si>
  <si>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</si>
  <si>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</si>
  <si>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</si>
  <si>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</si>
  <si>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</si>
  <si>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</si>
  <si>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</si>
  <si>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</si>
  <si>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</si>
  <si>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</si>
  <si>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</si>
  <si>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</si>
  <si>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</si>
  <si>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</si>
  <si>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</si>
  <si>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</si>
  <si>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</si>
  <si>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</si>
  <si>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</si>
  <si>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</si>
  <si>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</si>
  <si>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</si>
  <si>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</si>
  <si>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</si>
  <si>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</si>
  <si>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</si>
  <si>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</si>
  <si>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</si>
  <si>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</si>
  <si>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</si>
  <si>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</si>
  <si>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</si>
  <si>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</si>
  <si>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</si>
  <si>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</si>
  <si>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</si>
  <si>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</si>
  <si>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</si>
  <si>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</si>
  <si>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</si>
  <si>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</si>
  <si>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</si>
  <si>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</si>
  <si>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</si>
  <si>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</si>
  <si>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</si>
  <si>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</si>
  <si>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</si>
  <si>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</si>
  <si>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</si>
  <si>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</si>
  <si>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</si>
  <si>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</si>
  <si>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</si>
  <si>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</si>
  <si>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</si>
  <si>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</si>
  <si>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</si>
  <si>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</si>
  <si>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</si>
  <si>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</si>
  <si>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</si>
  <si>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</si>
  <si>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</si>
  <si>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</si>
  <si>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</si>
  <si>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</si>
  <si>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</si>
  <si>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</si>
  <si>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</si>
  <si>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</si>
  <si>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</si>
  <si>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</si>
  <si>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</si>
  <si>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</si>
  <si>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</si>
  <si>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</si>
  <si>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</si>
  <si>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</si>
  <si>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</si>
  <si>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</si>
  <si>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</si>
  <si>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</si>
  <si>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</si>
  <si>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</si>
  <si>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</si>
  <si>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</si>
  <si>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</si>
  <si>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</si>
  <si>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</si>
  <si>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</si>
  <si>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</si>
  <si>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</si>
  <si>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</si>
  <si>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</si>
  <si>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</si>
  <si>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</si>
  <si>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</si>
  <si>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</si>
  <si>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</si>
  <si>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</si>
  <si>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</si>
  <si>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</si>
  <si>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</si>
  <si>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</si>
  <si>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</si>
  <si>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</si>
  <si>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</si>
  <si>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</si>
  <si>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</si>
  <si>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</si>
  <si>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</si>
  <si>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</si>
  <si>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</si>
  <si>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</si>
  <si>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</si>
  <si>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</si>
  <si>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</si>
  <si>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</si>
  <si>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</si>
  <si>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</si>
  <si>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</si>
  <si>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</si>
  <si>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</si>
  <si>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</si>
  <si>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</si>
  <si>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</si>
  <si>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</si>
  <si>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</si>
  <si>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</si>
  <si>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</si>
  <si>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</si>
  <si>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</si>
  <si>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</si>
  <si>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</si>
  <si>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</si>
  <si>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</si>
  <si>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</si>
  <si>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</si>
  <si>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</si>
  <si>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</si>
  <si>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</si>
  <si>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</si>
  <si>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</si>
  <si>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</si>
  <si>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</si>
  <si>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</si>
  <si>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</si>
  <si>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</si>
  <si>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</si>
  <si>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</si>
  <si>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</si>
  <si>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</si>
  <si>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</si>
  <si>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</si>
  <si>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</si>
  <si>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</si>
  <si>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</si>
  <si>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</si>
  <si>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</si>
  <si>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</si>
  <si>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</si>
  <si>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</si>
  <si>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</si>
  <si>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</si>
  <si>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</si>
  <si>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</si>
  <si>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</si>
  <si>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</si>
  <si>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</si>
  <si>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</si>
  <si>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</si>
  <si>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</si>
  <si>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</si>
  <si>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</si>
  <si>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</si>
  <si>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</si>
  <si>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</si>
  <si>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</si>
  <si>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</si>
  <si>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</si>
  <si>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</si>
  <si>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</si>
  <si>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</si>
  <si>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</si>
  <si>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</si>
  <si>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</si>
  <si>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</si>
  <si>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</si>
  <si>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</si>
  <si>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</si>
  <si>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</si>
  <si>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</si>
  <si>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</si>
  <si>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</si>
  <si>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</si>
  <si>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</si>
  <si>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</si>
  <si>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</si>
  <si>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</si>
  <si>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</si>
  <si>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</si>
  <si>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</si>
  <si>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</si>
  <si>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</si>
  <si>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</si>
  <si>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</si>
  <si>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</si>
  <si>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</si>
  <si>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</si>
  <si>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</si>
  <si>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</si>
  <si>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</si>
  <si>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</si>
  <si>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</si>
  <si>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</si>
  <si>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</si>
  <si>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</si>
  <si>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</si>
  <si>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</si>
  <si>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</si>
  <si>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</si>
  <si>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</si>
  <si>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</si>
  <si>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</si>
  <si>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</si>
  <si>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</si>
  <si>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</si>
  <si>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</si>
  <si>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</si>
  <si>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</si>
  <si>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</si>
  <si>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</si>
  <si>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</si>
  <si>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</si>
  <si>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</si>
  <si>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</si>
  <si>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</si>
  <si>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</si>
  <si>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</si>
  <si>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</si>
  <si>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</si>
  <si>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</si>
  <si>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</si>
  <si>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</si>
  <si>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</si>
  <si>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</si>
  <si>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</si>
  <si>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</si>
  <si>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</si>
  <si>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</si>
  <si>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</si>
  <si>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</si>
  <si>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</si>
  <si>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</si>
  <si>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</si>
  <si>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</si>
  <si>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</si>
  <si>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</si>
  <si>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</si>
  <si>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</si>
  <si>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</si>
  <si>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</si>
  <si>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</si>
  <si>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</si>
  <si>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</si>
  <si>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</si>
  <si>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</si>
  <si>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</si>
  <si>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</si>
  <si>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</si>
  <si>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</si>
  <si>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</si>
  <si>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</si>
  <si>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</si>
  <si>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</si>
  <si>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</si>
  <si>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</si>
  <si>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</si>
  <si>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</si>
  <si>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</si>
  <si>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</si>
  <si>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</si>
  <si>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</si>
  <si>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</si>
  <si>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</si>
  <si>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</si>
  <si>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</si>
  <si>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</si>
  <si>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</si>
  <si>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</si>
  <si>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</si>
  <si>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</si>
  <si>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</si>
  <si>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</si>
  <si>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</si>
  <si>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</si>
  <si>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</si>
  <si>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</si>
  <si>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</si>
  <si>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</si>
  <si>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</si>
  <si>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</si>
  <si>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</si>
  <si>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</si>
  <si>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</si>
  <si>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</si>
  <si>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</si>
  <si>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</si>
  <si>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</si>
  <si>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</si>
  <si>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</si>
  <si>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</si>
  <si>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</si>
  <si>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</si>
  <si>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</si>
  <si>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</si>
  <si>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</si>
  <si>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</si>
  <si>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</si>
  <si>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</si>
  <si>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</si>
  <si>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</si>
  <si>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</si>
  <si>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</si>
  <si>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</si>
  <si>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</si>
  <si>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</si>
  <si>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</si>
  <si>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</si>
  <si>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</si>
  <si>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</si>
  <si>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</si>
  <si>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</si>
  <si>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</si>
  <si>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</si>
  <si>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</si>
  <si>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</si>
  <si>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</si>
  <si>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</si>
  <si>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</si>
  <si>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</si>
  <si>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</si>
  <si>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</si>
  <si>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</si>
  <si>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</si>
  <si>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</si>
  <si>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</si>
  <si>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</si>
  <si>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</si>
  <si>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</si>
  <si>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</si>
  <si>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</si>
  <si>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</si>
  <si>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</si>
  <si>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</si>
  <si>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</si>
  <si>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</si>
  <si>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</si>
  <si>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</si>
  <si>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</si>
  <si>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</si>
  <si>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</si>
  <si>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</si>
  <si>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</si>
  <si>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</si>
  <si>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</si>
  <si>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</si>
  <si>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</si>
  <si>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</si>
  <si>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</si>
  <si>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</si>
  <si>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</si>
  <si>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</si>
  <si>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</si>
  <si>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</si>
  <si>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</si>
  <si>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</si>
  <si>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</si>
  <si>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</si>
  <si>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</si>
  <si>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</si>
  <si>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</si>
  <si>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</si>
  <si>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</si>
  <si>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</si>
  <si>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</si>
  <si>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</si>
  <si>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</si>
  <si>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</si>
  <si>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</si>
  <si>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</si>
  <si>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</si>
  <si>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</si>
  <si>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</si>
  <si>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</si>
  <si>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</si>
  <si>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</si>
  <si>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</si>
  <si>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</si>
  <si>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</si>
  <si>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</si>
  <si>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</si>
  <si>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</si>
  <si>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</si>
  <si>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</si>
  <si>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</si>
  <si>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</si>
  <si>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</si>
  <si>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</si>
  <si>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</si>
  <si>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</si>
  <si>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</si>
  <si>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</si>
  <si>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</si>
  <si>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</si>
  <si>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</si>
  <si>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</si>
  <si>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</si>
  <si>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</si>
  <si>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</si>
  <si>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</si>
  <si>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</si>
  <si>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</si>
  <si>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</si>
  <si>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</si>
  <si>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</si>
  <si>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</si>
  <si>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</si>
  <si>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</si>
  <si>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</si>
  <si>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</si>
  <si>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</si>
  <si>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</si>
  <si>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</si>
  <si>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</si>
  <si>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</si>
  <si>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</si>
  <si>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</si>
  <si>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</si>
  <si>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</si>
  <si>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</si>
  <si>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</si>
  <si>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</si>
  <si>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</si>
  <si>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</si>
  <si>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</si>
  <si>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</si>
  <si>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</si>
  <si>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</si>
  <si>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</si>
  <si>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</si>
  <si>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</si>
  <si>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</si>
  <si>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</si>
  <si>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</si>
  <si>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</si>
  <si>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</si>
  <si>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</si>
  <si>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</si>
  <si>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</si>
  <si>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</si>
  <si>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</si>
  <si>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</si>
  <si>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</si>
  <si>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</si>
  <si>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</si>
  <si>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</si>
  <si>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</si>
  <si>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</si>
  <si>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</si>
  <si>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</si>
  <si>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</si>
  <si>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</si>
  <si>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</si>
  <si>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</si>
  <si>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</si>
  <si>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</si>
  <si>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</si>
  <si>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</si>
  <si>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</si>
  <si>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</si>
  <si>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</si>
  <si>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</si>
  <si>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</si>
  <si>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</si>
  <si>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</si>
  <si>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</si>
  <si>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</si>
  <si>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</si>
  <si>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</si>
  <si>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</si>
  <si>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</si>
  <si>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</si>
  <si>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</si>
  <si>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</si>
  <si>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</si>
  <si>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</si>
  <si>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</si>
  <si>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</si>
  <si>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</si>
  <si>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</si>
  <si>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</si>
  <si>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</si>
  <si>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</si>
  <si>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</si>
  <si>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</si>
  <si>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</si>
  <si>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</si>
  <si>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</si>
  <si>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</si>
  <si>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</si>
  <si>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</si>
  <si>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</si>
  <si>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</si>
  <si>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</si>
  <si>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</si>
  <si>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</si>
  <si>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</si>
  <si>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</si>
  <si>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</si>
  <si>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</si>
  <si>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</si>
  <si>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</si>
  <si>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</si>
  <si>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</si>
  <si>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</si>
  <si>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</si>
  <si>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</si>
  <si>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</si>
  <si>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</si>
  <si>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</si>
  <si>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</si>
  <si>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</si>
  <si>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</si>
  <si>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</si>
  <si>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</si>
  <si>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</si>
  <si>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</si>
  <si>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</si>
  <si>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</si>
  <si>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</si>
  <si>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</si>
  <si>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</si>
  <si>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</si>
  <si>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</si>
  <si>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</si>
  <si>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</si>
  <si>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</si>
  <si>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</si>
  <si>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</si>
  <si>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</si>
  <si>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</si>
  <si>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</si>
  <si>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</si>
  <si>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</si>
  <si>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</si>
  <si>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</si>
  <si>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</si>
  <si>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</si>
  <si>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</si>
  <si>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</si>
  <si>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</si>
  <si>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</si>
  <si>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</si>
  <si>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</si>
  <si>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</si>
  <si>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</si>
  <si>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</si>
  <si>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</si>
  <si>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</si>
  <si>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</si>
  <si>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</si>
  <si>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</si>
  <si>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</si>
  <si>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</si>
  <si>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</si>
  <si>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</si>
  <si>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</si>
  <si>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</si>
  <si>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</si>
  <si>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</si>
  <si>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</si>
  <si>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</si>
  <si>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</si>
  <si>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</si>
  <si>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</si>
  <si>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</si>
  <si>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</si>
  <si>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</si>
  <si>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</si>
  <si>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</si>
  <si>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</si>
  <si>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</si>
  <si>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</si>
  <si>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</si>
  <si>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</si>
  <si>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</si>
  <si>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</si>
  <si>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</si>
  <si>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</si>
  <si>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</si>
  <si>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</si>
  <si>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</si>
  <si>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</si>
  <si>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</si>
  <si>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</si>
  <si>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</si>
  <si>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</si>
  <si>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</si>
  <si>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</si>
  <si>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</si>
  <si>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</si>
  <si>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</si>
  <si>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</si>
  <si>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</si>
  <si>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</si>
  <si>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</si>
  <si>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</si>
  <si>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</si>
  <si>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</si>
  <si>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</si>
  <si>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</si>
  <si>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</si>
  <si>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</si>
  <si>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</si>
  <si>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</si>
  <si>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</si>
  <si>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</si>
  <si>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</si>
  <si>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</si>
  <si>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</si>
  <si>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</si>
  <si>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</si>
  <si>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</si>
  <si>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</si>
  <si>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</si>
  <si>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</si>
  <si>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</si>
  <si>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</si>
  <si>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</si>
  <si>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</si>
  <si>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</si>
  <si>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</si>
  <si>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</si>
  <si>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</si>
  <si>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</si>
  <si>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</si>
  <si>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</si>
  <si>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</si>
  <si>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</si>
  <si>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</si>
  <si>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</si>
  <si>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</si>
  <si>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</si>
  <si>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</si>
  <si>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</si>
  <si>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</si>
  <si>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</si>
  <si>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</si>
  <si>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</si>
  <si>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</si>
  <si>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</si>
  <si>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</si>
  <si>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</si>
  <si>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</si>
  <si>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</si>
  <si>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</si>
  <si>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</si>
  <si>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</si>
  <si>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</si>
  <si>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</si>
  <si>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</si>
  <si>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</si>
  <si>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</si>
  <si>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</si>
  <si>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</si>
  <si>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</si>
  <si>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</si>
  <si>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</si>
  <si>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</si>
  <si>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</si>
  <si>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</si>
  <si>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</si>
  <si>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</si>
  <si>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</si>
  <si>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</si>
  <si>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</si>
  <si>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</si>
  <si>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</si>
  <si>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</si>
  <si>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</si>
  <si>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</si>
  <si>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</si>
  <si>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</si>
  <si>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</si>
  <si>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</si>
  <si>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</si>
  <si>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</si>
  <si>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</si>
  <si>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</si>
  <si>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</si>
  <si>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</si>
  <si>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</si>
  <si>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</si>
  <si>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</si>
  <si>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</si>
  <si>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</si>
  <si>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</si>
  <si>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</si>
  <si>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</si>
  <si>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</si>
  <si>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</si>
  <si>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</si>
  <si>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</si>
  <si>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</si>
  <si>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</si>
  <si>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</si>
  <si>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</si>
  <si>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</si>
  <si>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</si>
  <si>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</si>
  <si>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</si>
  <si>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</si>
  <si>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</si>
  <si>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</si>
  <si>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</si>
  <si>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</si>
  <si>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</si>
  <si>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</si>
  <si>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</si>
  <si>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</si>
  <si>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</si>
  <si>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</si>
  <si>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</si>
  <si>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</si>
  <si>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</si>
  <si>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</si>
  <si>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</si>
  <si>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</si>
  <si>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</si>
  <si>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</si>
  <si>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</si>
  <si>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</si>
  <si>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</si>
  <si>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</si>
  <si>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</si>
  <si>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</si>
  <si>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</si>
  <si>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</si>
  <si>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</si>
  <si>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</si>
  <si>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</si>
  <si>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</si>
  <si>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</si>
  <si>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</si>
  <si>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</si>
  <si>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</si>
  <si>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</si>
  <si>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</si>
  <si>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</si>
  <si>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</si>
  <si>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</si>
  <si>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</si>
  <si>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</si>
  <si>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</si>
  <si>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</si>
  <si>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</si>
  <si>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</si>
  <si>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</si>
  <si>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</si>
  <si>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</si>
  <si>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</si>
  <si>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</si>
  <si>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</si>
  <si>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</si>
  <si>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</si>
  <si>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</si>
  <si>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</si>
  <si>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</si>
  <si>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</si>
  <si>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</si>
  <si>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</si>
  <si>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</si>
  <si>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</si>
  <si>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</si>
  <si>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</si>
  <si>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</si>
  <si>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</si>
  <si>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</si>
  <si>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</si>
  <si>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</si>
  <si>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</si>
  <si>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</si>
  <si>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</si>
  <si>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</si>
  <si>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</si>
  <si>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</si>
  <si>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</si>
  <si>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</si>
  <si>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</si>
  <si>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</si>
  <si>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</si>
  <si>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</si>
  <si>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</si>
  <si>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</si>
  <si>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</si>
  <si>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</si>
  <si>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</si>
  <si>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</si>
  <si>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</si>
  <si>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</si>
  <si>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</si>
  <si>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</si>
  <si>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</si>
  <si>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</si>
  <si>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</si>
  <si>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</si>
  <si>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</si>
  <si>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</si>
  <si>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</si>
  <si>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</si>
  <si>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</si>
  <si>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</si>
  <si>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</si>
  <si>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</si>
  <si>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</si>
  <si>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</si>
  <si>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</si>
  <si>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</si>
  <si>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</si>
  <si>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</si>
  <si>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</si>
  <si>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</si>
  <si>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</si>
  <si>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</si>
  <si>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</si>
  <si>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</si>
  <si>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</si>
  <si>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</si>
  <si>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</si>
  <si>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</si>
  <si>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</si>
  <si>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</si>
  <si>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</si>
  <si>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</si>
  <si>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</si>
  <si>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</si>
  <si>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</si>
  <si>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</si>
  <si>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</si>
  <si>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</si>
  <si>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</si>
  <si>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</si>
  <si>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</si>
  <si>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</si>
  <si>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</si>
  <si>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</si>
  <si>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</si>
  <si>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</si>
  <si>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</si>
  <si>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</si>
  <si>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</si>
  <si>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</si>
  <si>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</si>
  <si>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</si>
  <si>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</si>
  <si>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</si>
  <si>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</si>
  <si>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</si>
  <si>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</si>
  <si>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</si>
  <si>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</si>
  <si>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</si>
  <si>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</si>
  <si>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</si>
  <si>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</si>
  <si>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</si>
  <si>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</si>
  <si>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</si>
  <si>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</si>
  <si>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</si>
  <si>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</si>
  <si>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</si>
  <si>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</si>
  <si>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</si>
  <si>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</si>
  <si>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</si>
  <si>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</si>
  <si>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</si>
  <si>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</si>
  <si>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</si>
  <si>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</si>
  <si>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</si>
  <si>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</si>
  <si>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</si>
  <si>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</si>
  <si>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</si>
  <si>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</si>
  <si>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</si>
  <si>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</si>
  <si>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</si>
  <si>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</si>
  <si>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</si>
  <si>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</si>
  <si>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</si>
  <si>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</si>
  <si>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</si>
  <si>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</si>
  <si>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</si>
  <si>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</si>
  <si>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</si>
  <si>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</si>
  <si>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</si>
  <si>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</si>
  <si>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</si>
  <si>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</si>
  <si>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</si>
  <si>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</si>
  <si>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</si>
  <si>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</si>
  <si>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</si>
  <si>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</si>
  <si>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</si>
  <si>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</si>
  <si>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</si>
  <si>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</si>
  <si>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</si>
  <si>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</si>
  <si>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</si>
  <si>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</si>
  <si>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</si>
  <si>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</si>
  <si>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</si>
  <si>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</si>
  <si>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</si>
  <si>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</si>
  <si>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</si>
  <si>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</si>
  <si>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</si>
  <si>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</si>
  <si>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</si>
  <si>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</si>
  <si>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</si>
  <si>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</si>
  <si>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</si>
  <si>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</si>
  <si>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</si>
  <si>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</si>
  <si>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</si>
  <si>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</si>
  <si>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</si>
  <si>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</si>
  <si>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</si>
  <si>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</si>
  <si>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</si>
  <si>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</si>
  <si>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</si>
  <si>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</si>
  <si>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</si>
  <si>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</si>
  <si>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</si>
  <si>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</si>
  <si>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</si>
  <si>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</si>
  <si>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</si>
  <si>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</si>
  <si>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</si>
  <si>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</si>
  <si>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</si>
  <si>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</si>
  <si>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</si>
  <si>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</si>
  <si>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</si>
  <si>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</si>
  <si>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</si>
  <si>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</si>
  <si>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</si>
  <si>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</si>
  <si>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</si>
  <si>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</si>
  <si>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</si>
  <si>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</si>
  <si>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</si>
  <si>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</si>
  <si>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</si>
  <si>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</si>
  <si>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</si>
  <si>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</si>
  <si>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</si>
  <si>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</si>
  <si>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</si>
  <si>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</si>
  <si>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</si>
  <si>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</si>
  <si>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</si>
  <si>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</si>
  <si>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</si>
  <si>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</si>
  <si>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</si>
  <si>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</si>
  <si>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</si>
  <si>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</si>
  <si>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</si>
  <si>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</si>
  <si>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</si>
  <si>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</si>
  <si>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</si>
  <si>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</si>
  <si>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</si>
  <si>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</si>
  <si>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</si>
  <si>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</si>
  <si>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</si>
  <si>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</si>
  <si>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</si>
  <si>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</si>
  <si>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</si>
  <si>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</si>
  <si>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</si>
  <si>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</si>
  <si>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</si>
  <si>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</si>
  <si>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</si>
  <si>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</si>
  <si>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</si>
  <si>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</si>
  <si>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</si>
  <si>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</si>
  <si>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</si>
  <si>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</si>
  <si>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</si>
  <si>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</si>
  <si>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</si>
  <si>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</si>
  <si>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</si>
  <si>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</si>
  <si>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</si>
  <si>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</si>
  <si>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</si>
  <si>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</si>
  <si>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</si>
  <si>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</si>
  <si>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</si>
  <si>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</si>
  <si>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</si>
  <si>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</si>
  <si>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</si>
  <si>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</si>
  <si>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</si>
  <si>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</si>
  <si>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</si>
  <si>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</si>
  <si>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</si>
  <si>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</si>
  <si>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</si>
  <si>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</si>
  <si>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</si>
  <si>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</si>
  <si>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</si>
  <si>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</si>
  <si>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</si>
  <si>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</si>
  <si>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</si>
  <si>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</si>
  <si>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</si>
  <si>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</si>
  <si>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</si>
  <si>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</si>
  <si>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</si>
  <si>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</si>
  <si>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</si>
  <si>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</si>
  <si>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</si>
  <si>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</si>
  <si>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</si>
  <si>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</si>
  <si>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</si>
  <si>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</si>
  <si>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</si>
  <si>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</si>
  <si>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</si>
  <si>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</si>
  <si>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</si>
  <si>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</si>
  <si>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</si>
  <si>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</si>
  <si>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</si>
  <si>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</si>
  <si>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</si>
  <si>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</si>
  <si>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</si>
  <si>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</si>
  <si>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</si>
  <si>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</si>
  <si>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</si>
  <si>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</si>
  <si>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</si>
  <si>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</si>
  <si>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</si>
  <si>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</si>
  <si>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</si>
  <si>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</si>
  <si>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</si>
  <si>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</si>
  <si>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</si>
  <si>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</si>
  <si>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</si>
  <si>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</si>
  <si>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</si>
  <si>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</si>
  <si>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</si>
  <si>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</si>
  <si>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</si>
  <si>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</si>
  <si>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</si>
  <si>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</si>
  <si>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</si>
  <si>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</si>
  <si>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</si>
  <si>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</si>
  <si>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</si>
  <si>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</si>
  <si>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</si>
  <si>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</si>
  <si>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</si>
  <si>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</si>
  <si>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</si>
  <si>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</si>
  <si>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</si>
  <si>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</si>
  <si>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</si>
  <si>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</si>
  <si>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</si>
  <si>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</si>
  <si>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</si>
  <si>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</si>
  <si>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</si>
  <si>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</si>
  <si>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</si>
  <si>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</si>
  <si>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</si>
  <si>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</si>
  <si>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</si>
  <si>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</si>
  <si>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</si>
  <si>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</si>
  <si>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</si>
  <si>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</si>
  <si>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</si>
  <si>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</si>
  <si>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</si>
  <si>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</si>
  <si>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</si>
  <si>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</si>
  <si>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</si>
  <si>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</si>
  <si>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</si>
  <si>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</si>
  <si>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</si>
  <si>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</si>
  <si>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</si>
  <si>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</si>
  <si>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</si>
  <si>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</si>
  <si>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</si>
  <si>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</si>
  <si>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</si>
  <si>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</si>
  <si>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</si>
  <si>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</si>
  <si>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</si>
  <si>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</si>
  <si>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</si>
  <si>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</si>
  <si>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</si>
  <si>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</si>
  <si>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</si>
  <si>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</si>
  <si>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</si>
  <si>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</si>
  <si>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</si>
  <si>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</si>
  <si>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</si>
  <si>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</si>
  <si>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</si>
  <si>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</si>
  <si>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</si>
  <si>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</si>
  <si>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</si>
  <si>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</si>
  <si>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</si>
  <si>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</si>
  <si>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</si>
  <si>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</si>
  <si>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</si>
  <si>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</si>
  <si>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</si>
  <si>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</si>
  <si>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</si>
  <si>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</si>
  <si>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</si>
  <si>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</si>
  <si>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</si>
  <si>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</si>
  <si>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</si>
  <si>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</si>
  <si>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</si>
  <si>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</si>
  <si>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</si>
  <si>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</si>
  <si>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</si>
  <si>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</si>
  <si>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</si>
  <si>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</si>
  <si>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</si>
  <si>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</si>
  <si>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</si>
  <si>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</si>
  <si>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</si>
  <si>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</si>
  <si>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</si>
  <si>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</si>
  <si>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</si>
  <si>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</si>
  <si>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</si>
  <si>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</si>
  <si>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</si>
  <si>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</si>
  <si>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</si>
  <si>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</si>
  <si>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</si>
  <si>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</si>
  <si>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</si>
  <si>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</si>
  <si>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</si>
  <si>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</si>
  <si>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</si>
  <si>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</si>
  <si>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</si>
  <si>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</si>
  <si>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</si>
  <si>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</si>
  <si>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</si>
  <si>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</si>
  <si>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</si>
  <si>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</si>
  <si>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</si>
  <si>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</si>
  <si>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</si>
  <si>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</si>
  <si>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</si>
  <si>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</si>
  <si>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</si>
  <si>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</si>
  <si>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</si>
  <si>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</si>
  <si>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</si>
  <si>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</si>
  <si>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</si>
  <si>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</si>
  <si>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</si>
  <si>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</si>
  <si>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</si>
  <si>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</si>
  <si>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</si>
  <si>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</si>
  <si>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</si>
  <si>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</si>
  <si>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</si>
  <si>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</si>
  <si>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</si>
  <si>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</si>
  <si>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</si>
  <si>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</si>
  <si>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</si>
  <si>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</si>
  <si>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</si>
  <si>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</si>
  <si>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</si>
  <si>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</si>
  <si>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</si>
  <si>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</si>
  <si>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</si>
  <si>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</si>
  <si>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</si>
  <si>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</si>
  <si>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</si>
  <si>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</si>
  <si>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</si>
  <si>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</si>
  <si>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</si>
  <si>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</si>
  <si>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</si>
  <si>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</si>
  <si>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</si>
  <si>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</si>
  <si>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</si>
  <si>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</si>
  <si>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</si>
  <si>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</si>
  <si>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</si>
  <si>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</si>
  <si>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</si>
  <si>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</si>
  <si>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</si>
  <si>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</si>
  <si>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</si>
  <si>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</si>
  <si>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</si>
  <si>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</si>
  <si>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</si>
  <si>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</si>
  <si>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</si>
  <si>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</si>
  <si>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</si>
  <si>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</si>
  <si>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</si>
  <si>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</si>
  <si>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</si>
  <si>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</si>
  <si>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</si>
  <si>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</si>
  <si>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</si>
  <si>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</si>
  <si>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</si>
  <si>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</si>
  <si>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</si>
  <si>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</si>
  <si>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</si>
  <si>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</si>
  <si>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</si>
  <si>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</si>
  <si>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</si>
  <si>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</si>
  <si>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</si>
  <si>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</si>
  <si>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</si>
  <si>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</si>
  <si>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</si>
  <si>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</si>
  <si>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</si>
  <si>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</si>
  <si>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</si>
  <si>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</si>
  <si>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</si>
  <si>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</si>
  <si>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</si>
  <si>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</si>
  <si>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</si>
  <si>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</si>
  <si>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</si>
  <si>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</si>
  <si>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</si>
  <si>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</si>
  <si>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</si>
  <si>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</si>
  <si>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</si>
  <si>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</si>
  <si>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</si>
  <si>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</si>
  <si>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</si>
  <si>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</si>
  <si>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</si>
  <si>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</si>
  <si>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</si>
  <si>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</si>
  <si>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</si>
  <si>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</si>
  <si>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</si>
  <si>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</si>
  <si>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</si>
  <si>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</si>
  <si>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</si>
  <si>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</si>
  <si>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</si>
  <si>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</si>
  <si>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</si>
  <si>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</si>
  <si>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</si>
  <si>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</si>
  <si>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</si>
  <si>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</si>
  <si>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</si>
  <si>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</si>
  <si>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</si>
  <si>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</si>
  <si>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</si>
  <si>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</si>
  <si>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</si>
  <si>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</si>
  <si>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</si>
  <si>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</si>
  <si>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</si>
  <si>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</si>
  <si>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</si>
  <si>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</si>
  <si>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</si>
  <si>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</si>
  <si>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</si>
  <si>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</si>
  <si>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</si>
  <si>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</si>
  <si>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</si>
  <si>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</si>
  <si>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</si>
  <si>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</si>
  <si>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</si>
  <si>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</si>
  <si>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</si>
  <si>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</si>
  <si>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</si>
  <si>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</si>
  <si>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</si>
  <si>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</si>
  <si>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</si>
  <si>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</si>
  <si>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</si>
  <si>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</si>
  <si>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</si>
  <si>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</si>
  <si>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</si>
  <si>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</si>
  <si>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</si>
  <si>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</si>
  <si>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</si>
  <si>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</si>
  <si>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</si>
  <si>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</si>
  <si>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</si>
  <si>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</si>
  <si>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</si>
  <si>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</si>
  <si>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</si>
  <si>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</si>
  <si>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</si>
  <si>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</si>
  <si>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</si>
  <si>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</si>
  <si>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</si>
  <si>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</si>
  <si>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</si>
  <si>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</si>
  <si>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</si>
  <si>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</si>
  <si>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</si>
  <si>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</si>
  <si>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</si>
  <si>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</si>
  <si>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</si>
  <si>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</si>
  <si>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</si>
  <si>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</si>
  <si>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</si>
  <si>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</si>
  <si>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</si>
  <si>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</si>
  <si>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</si>
  <si>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</si>
  <si>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</si>
  <si>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</si>
  <si>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</si>
  <si>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</si>
  <si>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</si>
  <si>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</si>
  <si>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</si>
  <si>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</si>
  <si>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</si>
  <si>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</si>
  <si>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</si>
  <si>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</si>
  <si>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</si>
  <si>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</si>
  <si>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</si>
  <si>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</si>
  <si>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</si>
  <si>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</si>
  <si>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</si>
  <si>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</si>
  <si>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</si>
  <si>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</si>
  <si>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</si>
  <si>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</si>
  <si>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</si>
  <si>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</si>
  <si>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</si>
  <si>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</si>
  <si>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</si>
  <si>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</si>
  <si>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</si>
  <si>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</si>
  <si>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</si>
  <si>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</si>
  <si>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</si>
  <si>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</si>
  <si>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</si>
  <si>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</si>
  <si>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</si>
  <si>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</si>
  <si>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</si>
  <si>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</si>
  <si>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</si>
  <si>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</si>
  <si>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</si>
  <si>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</si>
  <si>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</si>
  <si>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</si>
  <si>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</si>
  <si>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</si>
  <si>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</si>
  <si>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</si>
  <si>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</si>
  <si>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</si>
  <si>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</si>
  <si>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</si>
  <si>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</si>
  <si>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</si>
  <si>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</si>
  <si>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</si>
  <si>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</si>
  <si>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</si>
  <si>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</si>
  <si>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</si>
  <si>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</si>
  <si>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</si>
  <si>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</si>
  <si>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</si>
  <si>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</si>
  <si>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</si>
  <si>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</si>
  <si>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</si>
  <si>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</si>
  <si>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</si>
  <si>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</si>
  <si>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</si>
  <si>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</si>
  <si>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</si>
  <si>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</si>
  <si>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</si>
  <si>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</si>
  <si>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</si>
  <si>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</si>
  <si>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</si>
  <si>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</si>
  <si>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</si>
  <si>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</si>
  <si>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</si>
  <si>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</si>
  <si>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</si>
  <si>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</si>
  <si>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</si>
  <si>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</si>
  <si>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</si>
  <si>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</si>
  <si>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</si>
  <si>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</si>
  <si>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</si>
  <si>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</si>
  <si>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</si>
  <si>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</si>
  <si>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</si>
  <si>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</si>
  <si>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</si>
  <si>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</si>
  <si>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</si>
  <si>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</si>
  <si>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</si>
  <si>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</si>
  <si>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</si>
  <si>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</si>
  <si>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</si>
  <si>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</si>
  <si>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</si>
  <si>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</si>
  <si>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</si>
  <si>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</si>
  <si>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</si>
  <si>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</si>
  <si>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</si>
  <si>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</si>
  <si>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</si>
  <si>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</si>
  <si>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</si>
  <si>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</si>
  <si>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</si>
  <si>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</si>
  <si>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</si>
  <si>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</si>
  <si>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</si>
  <si>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</si>
  <si>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</si>
  <si>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</si>
  <si>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</si>
  <si>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</si>
  <si>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</si>
  <si>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</si>
  <si>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</si>
  <si>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</si>
  <si>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</si>
  <si>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</si>
  <si>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</si>
  <si>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</si>
  <si>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</si>
  <si>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</si>
  <si>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</si>
  <si>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</si>
  <si>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</si>
  <si>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</si>
  <si>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</si>
  <si>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</si>
  <si>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</si>
  <si>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</si>
  <si>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</si>
  <si>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</si>
  <si>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</si>
  <si>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</si>
  <si>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</si>
  <si>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</si>
  <si>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</si>
  <si>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</si>
  <si>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</si>
  <si>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</si>
  <si>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</si>
  <si>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</si>
  <si>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</si>
  <si>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</si>
  <si>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</si>
  <si>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</si>
  <si>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</si>
  <si>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</si>
  <si>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</si>
  <si>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</si>
  <si>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</si>
  <si>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</si>
  <si>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</si>
  <si>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</si>
  <si>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</si>
  <si>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</si>
  <si>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</si>
  <si>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</si>
  <si>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</si>
  <si>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</si>
  <si>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</si>
  <si>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</si>
  <si>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</si>
  <si>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</si>
  <si>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</si>
  <si>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</si>
  <si>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</si>
  <si>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</si>
  <si>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</si>
  <si>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</si>
  <si>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</si>
  <si>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</si>
  <si>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</si>
  <si>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</si>
  <si>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</si>
  <si>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</si>
  <si>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</si>
  <si>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</si>
  <si>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</si>
  <si>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</si>
  <si>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</si>
  <si>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</si>
  <si>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</si>
  <si>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</si>
  <si>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</si>
  <si>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</si>
  <si>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</si>
  <si>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</si>
  <si>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</si>
  <si>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</si>
  <si>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</si>
  <si>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</si>
  <si>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</si>
  <si>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</si>
  <si>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</si>
  <si>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</si>
  <si>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</si>
  <si>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</si>
  <si>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</si>
  <si>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</si>
  <si>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</si>
  <si>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</si>
  <si>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</si>
  <si>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</si>
  <si>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</si>
  <si>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</si>
  <si>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</si>
  <si>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</si>
  <si>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</si>
  <si>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</si>
  <si>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</si>
  <si>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</si>
  <si>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</si>
  <si>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</si>
  <si>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</si>
  <si>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</si>
  <si>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</si>
  <si>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</si>
  <si>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</si>
  <si>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</si>
  <si>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</si>
  <si>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</si>
  <si>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</si>
  <si>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</si>
  <si>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</si>
  <si>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</si>
  <si>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</si>
  <si>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</si>
  <si>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</si>
  <si>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</si>
  <si>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</si>
  <si>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</si>
  <si>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</si>
  <si>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</si>
  <si>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</si>
  <si>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</si>
  <si>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</si>
  <si>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</si>
  <si>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</si>
  <si>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</si>
  <si>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</si>
  <si>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</si>
  <si>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</si>
  <si>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</si>
  <si>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</si>
  <si>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</si>
  <si>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</si>
  <si>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</si>
  <si>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</si>
  <si>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</si>
  <si>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</si>
  <si>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</si>
  <si>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</si>
  <si>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</si>
  <si>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</si>
  <si>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</si>
  <si>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</si>
  <si>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</si>
  <si>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</si>
  <si>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</si>
  <si>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</si>
  <si>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</si>
  <si>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</si>
  <si>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</si>
  <si>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</si>
  <si>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</si>
  <si>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</si>
  <si>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</si>
  <si>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</si>
  <si>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</si>
  <si>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</si>
  <si>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</si>
  <si>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</si>
  <si>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</si>
  <si>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</si>
  <si>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</si>
  <si>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</si>
  <si>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</si>
  <si>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</si>
  <si>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</si>
  <si>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</si>
  <si>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</si>
  <si>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</si>
  <si>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</si>
  <si>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</si>
  <si>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</si>
  <si>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</si>
  <si>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</si>
  <si>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</si>
  <si>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</si>
  <si>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</si>
  <si>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</si>
  <si>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</si>
  <si>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</si>
  <si>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</si>
  <si>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</si>
  <si>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</si>
  <si>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</si>
  <si>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</si>
  <si>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</si>
  <si>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</si>
  <si>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</si>
  <si>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</si>
  <si>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</si>
  <si>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</si>
  <si>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</si>
  <si>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</si>
  <si>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</si>
  <si>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</si>
  <si>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</si>
  <si>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</si>
  <si>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</si>
  <si>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</si>
  <si>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</si>
  <si>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</si>
  <si>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</si>
  <si>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</si>
  <si>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</si>
  <si>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</si>
  <si>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</si>
  <si>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</si>
  <si>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</si>
  <si>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</si>
  <si>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</si>
  <si>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</si>
  <si>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</si>
  <si>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</si>
  <si>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</si>
  <si>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</si>
  <si>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</si>
  <si>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</si>
  <si>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</si>
  <si>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</si>
  <si>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</si>
  <si>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</si>
  <si>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</si>
  <si>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</si>
  <si>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</si>
  <si>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</si>
  <si>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</si>
  <si>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</si>
  <si>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</si>
  <si>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</si>
  <si>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</si>
  <si>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</si>
  <si>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</si>
  <si>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</si>
  <si>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</si>
  <si>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</si>
  <si>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</si>
  <si>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</si>
  <si>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</si>
  <si>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</si>
  <si>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</si>
  <si>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</si>
  <si>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</si>
  <si>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</si>
  <si>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</si>
  <si>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</si>
  <si>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</si>
  <si>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</si>
  <si>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</si>
  <si>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</si>
  <si>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</si>
  <si>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</si>
  <si>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</si>
  <si>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</si>
  <si>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</si>
  <si>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</si>
  <si>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</si>
  <si>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</si>
  <si>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</si>
  <si>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</si>
  <si>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</si>
  <si>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</si>
  <si>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</si>
  <si>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</si>
  <si>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</si>
  <si>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</si>
  <si>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</si>
  <si>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</si>
  <si>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</si>
  <si>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</si>
  <si>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</si>
  <si>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</si>
  <si>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</si>
  <si>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</si>
  <si>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</si>
  <si>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</si>
  <si>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</si>
  <si>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</si>
  <si>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</si>
  <si>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</si>
  <si>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</si>
  <si>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</si>
  <si>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</si>
  <si>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</si>
  <si>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</si>
  <si>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</si>
  <si>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</si>
  <si>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</si>
  <si>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</si>
  <si>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</si>
  <si>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</si>
  <si>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</si>
  <si>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</si>
  <si>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</si>
  <si>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</si>
  <si>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</si>
  <si>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</si>
  <si>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</si>
  <si>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</si>
  <si>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</si>
  <si>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</si>
  <si>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</si>
  <si>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</si>
  <si>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</si>
  <si>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</si>
  <si>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</si>
  <si>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</si>
  <si>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</si>
  <si>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</si>
  <si>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</si>
  <si>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</si>
  <si>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</si>
  <si>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</si>
  <si>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</si>
  <si>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</si>
  <si>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</si>
  <si>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</si>
  <si>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</si>
  <si>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</si>
  <si>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</si>
  <si>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</si>
  <si>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</si>
  <si>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</si>
  <si>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</si>
  <si>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</si>
  <si>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</si>
  <si>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</si>
  <si>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</si>
  <si>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</si>
  <si>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</si>
  <si>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</si>
  <si>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</si>
  <si>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</si>
  <si>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</si>
  <si>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</si>
  <si>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</si>
  <si>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</si>
  <si>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</si>
  <si>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</si>
  <si>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</si>
  <si>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</si>
  <si>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</si>
  <si>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</si>
  <si>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</si>
  <si>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</si>
  <si>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</si>
  <si>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</si>
  <si>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</si>
  <si>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</si>
  <si>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</si>
  <si>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</si>
  <si>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</si>
  <si>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</si>
  <si>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</si>
  <si>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</si>
  <si>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</si>
  <si>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</si>
  <si>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</si>
  <si>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</si>
  <si>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</si>
  <si>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</si>
  <si>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</si>
  <si>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</si>
  <si>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</si>
  <si>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</si>
  <si>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</si>
  <si>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</si>
  <si>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</si>
  <si>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</si>
  <si>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</si>
  <si>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</si>
  <si>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</si>
  <si>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</si>
  <si>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</si>
  <si>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</si>
  <si>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</si>
  <si>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</si>
  <si>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</si>
  <si>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</si>
  <si>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</si>
  <si>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</si>
  <si>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</si>
  <si>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</si>
  <si>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</si>
  <si>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</si>
  <si>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</si>
  <si>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</si>
  <si>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</si>
  <si>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</si>
  <si>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</si>
  <si>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</si>
  <si>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</si>
  <si>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</si>
  <si>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</si>
  <si>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</si>
  <si>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</si>
  <si>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</si>
  <si>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</si>
  <si>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</si>
  <si>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</si>
  <si>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</si>
  <si>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</si>
  <si>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</si>
  <si>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</si>
  <si>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</si>
  <si>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</si>
  <si>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</si>
  <si>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</si>
  <si>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</si>
  <si>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</si>
  <si>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</si>
  <si>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</si>
  <si>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</si>
  <si>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</si>
  <si>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</si>
  <si>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</si>
  <si>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</si>
  <si>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</si>
  <si>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</si>
  <si>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</si>
  <si>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</si>
  <si>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</si>
  <si>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</si>
  <si>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</si>
  <si>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</si>
  <si>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</si>
  <si>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</si>
  <si>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</si>
  <si>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</si>
  <si>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</si>
  <si>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</si>
  <si>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</si>
  <si>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</si>
  <si>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</si>
  <si>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</si>
  <si>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</si>
  <si>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</si>
  <si>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</si>
  <si>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</si>
  <si>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</si>
  <si>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</si>
  <si>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</si>
  <si>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</si>
  <si>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</si>
  <si>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</si>
  <si>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</si>
  <si>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</si>
  <si>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</si>
  <si>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</si>
  <si>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</si>
  <si>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</si>
  <si>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</si>
  <si>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</si>
  <si>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</si>
  <si>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</si>
  <si>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</si>
  <si>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</si>
  <si>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</si>
  <si>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</si>
  <si>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</si>
  <si>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</si>
  <si>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</si>
  <si>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</si>
  <si>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</si>
  <si>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</si>
  <si>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</si>
  <si>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</si>
  <si>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</si>
  <si>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</si>
  <si>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</si>
  <si>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</si>
  <si>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</si>
  <si>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</si>
  <si>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</si>
  <si>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</si>
  <si>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</si>
  <si>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</si>
  <si>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</si>
  <si>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</si>
  <si>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</si>
  <si>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</si>
  <si>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</si>
  <si>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</si>
  <si>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</si>
  <si>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</si>
  <si>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</si>
  <si>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</si>
  <si>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</si>
  <si>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</si>
  <si>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</si>
  <si>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</si>
  <si>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</si>
  <si>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</si>
  <si>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</si>
  <si>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</si>
  <si>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</si>
  <si>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</si>
  <si>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</si>
  <si>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</si>
  <si>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</si>
  <si>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</si>
  <si>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</si>
  <si>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</si>
  <si>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</si>
  <si>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</si>
  <si>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</si>
  <si>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</si>
  <si>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</si>
  <si>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</si>
  <si>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</si>
  <si>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</si>
  <si>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</si>
  <si>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</si>
  <si>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</si>
  <si>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</si>
  <si>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</si>
  <si>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</si>
  <si>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</si>
  <si>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</si>
  <si>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</si>
  <si>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</si>
  <si>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</si>
  <si>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</si>
  <si>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</si>
  <si>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</si>
  <si>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</si>
  <si>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</si>
  <si>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</si>
  <si>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</si>
  <si>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</si>
  <si>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</si>
  <si>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</si>
  <si>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</si>
  <si>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</si>
  <si>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</si>
  <si>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</si>
  <si>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</si>
  <si>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</si>
  <si>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</si>
  <si>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</si>
  <si>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</si>
  <si>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</si>
  <si>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</si>
  <si>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</si>
  <si>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</si>
  <si>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</si>
  <si>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</si>
  <si>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</si>
  <si>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</si>
  <si>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</si>
  <si>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</si>
  <si>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</si>
  <si>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</si>
  <si>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</si>
  <si>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</si>
  <si>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</si>
  <si>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</si>
  <si>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</si>
  <si>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</si>
  <si>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</si>
  <si>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</si>
  <si>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</si>
  <si>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</si>
  <si>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</si>
  <si>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</si>
  <si>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</si>
  <si>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</si>
  <si>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</si>
  <si>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</si>
  <si>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</si>
  <si>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</si>
  <si>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</si>
  <si>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</si>
  <si>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</si>
  <si>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</si>
  <si>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</si>
  <si>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</si>
  <si>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</si>
  <si>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</si>
  <si>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</si>
  <si>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</si>
  <si>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</si>
  <si>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</si>
  <si>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</si>
  <si>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</si>
  <si>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</si>
  <si>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</si>
  <si>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</si>
  <si>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</si>
  <si>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</si>
  <si>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</si>
  <si>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</si>
  <si>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</si>
  <si>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</si>
  <si>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</si>
  <si>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</si>
  <si>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</si>
  <si>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</si>
  <si>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</si>
  <si>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</si>
  <si>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</si>
  <si>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</si>
  <si>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</si>
  <si>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</si>
  <si>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</si>
  <si>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</si>
  <si>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</si>
  <si>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</si>
  <si>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</si>
  <si>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</si>
  <si>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</si>
  <si>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</si>
  <si>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</si>
  <si>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</si>
  <si>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</si>
  <si>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</si>
  <si>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</si>
  <si>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</si>
  <si>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</si>
  <si>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</si>
  <si>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</si>
  <si>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</si>
  <si>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</si>
  <si>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</si>
  <si>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</si>
  <si>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</si>
  <si>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</si>
  <si>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</si>
  <si>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</si>
  <si>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</si>
  <si>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</si>
  <si>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</si>
  <si>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</si>
  <si>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</si>
  <si>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</si>
  <si>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</si>
  <si>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</si>
  <si>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</si>
  <si>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</si>
  <si>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</si>
  <si>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</si>
  <si>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</si>
  <si>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</si>
  <si>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</si>
  <si>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</si>
  <si>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</si>
  <si>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</si>
  <si>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</si>
  <si>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</si>
  <si>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</si>
  <si>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</si>
  <si>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</si>
  <si>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</si>
  <si>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</si>
  <si>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</si>
  <si>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</si>
  <si>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</si>
  <si>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</si>
  <si>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</si>
  <si>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</si>
  <si>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</si>
  <si>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</si>
  <si>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</si>
  <si>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</si>
  <si>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</si>
  <si>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</si>
  <si>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</si>
  <si>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</si>
  <si>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</si>
  <si>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</si>
  <si>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</si>
  <si>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</si>
  <si>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</si>
  <si>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</si>
  <si>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</si>
  <si>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</si>
  <si>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</si>
  <si>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</si>
  <si>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</si>
  <si>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</si>
  <si>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</si>
  <si>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</si>
  <si>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</si>
  <si>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</si>
  <si>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</si>
  <si>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</si>
  <si>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</si>
  <si>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</si>
  <si>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</si>
  <si>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</si>
  <si>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</si>
  <si>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</si>
  <si>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</si>
  <si>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</si>
  <si>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</si>
  <si>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</si>
  <si>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</si>
  <si>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</si>
  <si>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</si>
  <si>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</si>
  <si>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</si>
  <si>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</si>
  <si>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</si>
  <si>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</si>
  <si>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</si>
  <si>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</si>
  <si>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</si>
  <si>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</si>
  <si>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</si>
  <si>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</si>
  <si>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</si>
  <si>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</si>
  <si>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</si>
  <si>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</si>
  <si>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</si>
  <si>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</si>
  <si>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</si>
  <si>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</si>
  <si>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</si>
  <si>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</si>
  <si>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</si>
  <si>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</si>
  <si>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</si>
  <si>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</si>
  <si>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</si>
  <si>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</si>
  <si>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</si>
  <si>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</si>
  <si>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</si>
  <si>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</si>
  <si>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</si>
  <si>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</si>
  <si>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</si>
  <si>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</si>
  <si>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</si>
  <si>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</si>
  <si>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</si>
  <si>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</si>
  <si>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</si>
  <si>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</si>
  <si>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</si>
  <si>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</si>
  <si>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</si>
  <si>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</si>
  <si>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</si>
  <si>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</si>
  <si>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</si>
  <si>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</si>
  <si>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</si>
  <si>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</si>
  <si>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</si>
  <si>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</si>
  <si>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</si>
  <si>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</si>
  <si>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</si>
  <si>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</si>
  <si>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</si>
  <si>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</si>
  <si>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</si>
  <si>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</si>
  <si>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</si>
  <si>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</si>
  <si>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</si>
  <si>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</si>
  <si>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</si>
  <si>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</si>
  <si>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</si>
  <si>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</si>
  <si>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</si>
  <si>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</si>
  <si>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</si>
  <si>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</si>
  <si>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</si>
  <si>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</si>
  <si>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</si>
  <si>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</si>
  <si>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</si>
  <si>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</si>
  <si>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</si>
  <si>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</si>
  <si>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</si>
  <si>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</si>
  <si>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</si>
  <si>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</si>
  <si>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</si>
  <si>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</si>
  <si>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</si>
  <si>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</si>
  <si>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</si>
  <si>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</si>
  <si>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</si>
  <si>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</si>
  <si>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</si>
  <si>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</si>
  <si>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</si>
  <si>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</si>
  <si>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</si>
  <si>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</si>
  <si>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</si>
  <si>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</si>
  <si>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</si>
  <si>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</si>
  <si>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</si>
  <si>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</si>
  <si>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</si>
  <si>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</si>
  <si>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</si>
  <si>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</si>
  <si>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</si>
  <si>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</si>
  <si>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</si>
  <si>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</si>
  <si>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</si>
  <si>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</si>
  <si>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</si>
  <si>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</si>
  <si>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</si>
  <si>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</si>
  <si>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</si>
  <si>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</si>
  <si>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</si>
  <si>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</si>
  <si>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</si>
  <si>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</si>
  <si>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</si>
  <si>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</si>
  <si>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</si>
  <si>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</si>
  <si>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</si>
  <si>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</si>
  <si>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</si>
  <si>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</si>
  <si>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</si>
  <si>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</si>
  <si>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</si>
  <si>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</si>
  <si>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</si>
  <si>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</si>
  <si>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</si>
  <si>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</si>
  <si>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</si>
  <si>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</si>
  <si>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</si>
  <si>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</si>
  <si>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</si>
  <si>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</si>
  <si>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</si>
  <si>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</si>
  <si>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</si>
  <si>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</si>
  <si>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</si>
  <si>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</si>
  <si>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</si>
  <si>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</si>
  <si>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</si>
  <si>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</si>
  <si>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</si>
  <si>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</si>
  <si>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</si>
  <si>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</si>
  <si>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</si>
  <si>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</si>
  <si>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</si>
  <si>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</si>
  <si>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</si>
  <si>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</si>
  <si>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</si>
  <si>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</si>
  <si>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</si>
  <si>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</si>
  <si>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</si>
  <si>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</si>
  <si>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</si>
  <si>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</si>
  <si>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</si>
  <si>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</si>
  <si>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</si>
  <si>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</si>
  <si>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</si>
  <si>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</si>
  <si>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</si>
  <si>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</si>
  <si>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</si>
  <si>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</si>
  <si>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</si>
  <si>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</si>
  <si>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</si>
  <si>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</si>
  <si>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</si>
  <si>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</si>
  <si>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</si>
  <si>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</si>
  <si>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</si>
  <si>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</si>
  <si>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</si>
  <si>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</si>
  <si>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</si>
  <si>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</si>
  <si>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</si>
  <si>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</si>
  <si>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</si>
  <si>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</si>
  <si>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</si>
  <si>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</si>
  <si>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</si>
  <si>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</si>
  <si>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</si>
  <si>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</si>
  <si>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</si>
  <si>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</si>
  <si>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</si>
  <si>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</si>
  <si>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</si>
  <si>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</si>
  <si>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</si>
  <si>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</si>
  <si>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</si>
  <si>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</si>
  <si>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</si>
  <si>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</si>
  <si>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</si>
  <si>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</si>
  <si>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</si>
  <si>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</si>
  <si>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</si>
  <si>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</si>
  <si>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</si>
  <si>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</si>
  <si>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</si>
  <si>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</si>
  <si>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</si>
  <si>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</si>
  <si>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</si>
  <si>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</si>
  <si>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</si>
  <si>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</si>
  <si>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</si>
  <si>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</si>
  <si>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</si>
  <si>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</si>
  <si>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</si>
  <si>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</si>
  <si>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</si>
  <si>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</si>
  <si>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</si>
  <si>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</si>
  <si>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</si>
  <si>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</si>
  <si>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</si>
  <si>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</si>
  <si>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</si>
  <si>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</si>
  <si>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</si>
  <si>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</si>
  <si>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</si>
  <si>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</si>
  <si>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</si>
  <si>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</si>
  <si>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</si>
  <si>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</si>
  <si>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</si>
  <si>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</si>
  <si>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</si>
  <si>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</si>
  <si>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</si>
  <si>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</si>
  <si>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</si>
  <si>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</si>
  <si>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</si>
  <si>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</si>
  <si>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</si>
  <si>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</si>
  <si>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</si>
  <si>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</si>
  <si>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</si>
  <si>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</si>
  <si>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</si>
  <si>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</si>
  <si>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</si>
  <si>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</si>
  <si>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</si>
  <si>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</si>
  <si>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</si>
  <si>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</si>
  <si>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</si>
  <si>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</si>
  <si>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</si>
  <si>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</si>
  <si>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</si>
  <si>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</si>
  <si>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</si>
  <si>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</si>
  <si>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</si>
  <si>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</si>
  <si>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</si>
  <si>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</si>
  <si>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</si>
  <si>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</si>
  <si>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</si>
  <si>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</si>
  <si>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</si>
  <si>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</si>
  <si>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</si>
  <si>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</si>
  <si>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</si>
  <si>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</si>
  <si>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</si>
  <si>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</si>
  <si>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</si>
  <si>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</si>
  <si>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</si>
  <si>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</si>
  <si>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</si>
  <si>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</si>
  <si>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</si>
  <si>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</si>
  <si>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</si>
  <si>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</si>
  <si>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</si>
  <si>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</si>
  <si>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</si>
  <si>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</si>
  <si>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</si>
  <si>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</si>
  <si>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</si>
  <si>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</si>
  <si>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</si>
  <si>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</si>
  <si>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</si>
  <si>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</si>
  <si>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</si>
  <si>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</si>
  <si>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</si>
  <si>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</si>
  <si>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</si>
  <si>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</si>
  <si>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</si>
  <si>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</si>
  <si>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</si>
  <si>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</si>
  <si>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</si>
  <si>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</si>
  <si>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</si>
  <si>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</si>
  <si>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</si>
  <si>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</si>
  <si>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</si>
  <si>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</si>
  <si>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</si>
  <si>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</si>
  <si>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</si>
  <si>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</si>
  <si>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</si>
  <si>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</si>
  <si>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</si>
  <si>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</si>
  <si>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</si>
  <si>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</si>
  <si>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</si>
  <si>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</si>
  <si>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</si>
  <si>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</si>
  <si>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</si>
  <si>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</si>
  <si>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</si>
  <si>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</si>
  <si>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</si>
  <si>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</si>
  <si>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</si>
  <si>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</si>
  <si>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</si>
  <si>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</si>
  <si>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</si>
  <si>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</si>
  <si>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</si>
  <si>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</si>
  <si>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</si>
  <si>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</si>
  <si>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</si>
  <si>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</si>
  <si>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</si>
  <si>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</si>
  <si>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</si>
  <si>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</si>
  <si>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</si>
  <si>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</si>
  <si>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</si>
  <si>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</si>
  <si>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</si>
  <si>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</si>
  <si>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</si>
  <si>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</si>
  <si>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</si>
  <si>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</si>
  <si>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</si>
  <si>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</si>
  <si>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</si>
  <si>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</si>
  <si>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</si>
  <si>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</si>
  <si>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</si>
  <si>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</si>
  <si>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</si>
  <si>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</si>
  <si>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</si>
  <si>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</si>
  <si>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</si>
  <si>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</si>
  <si>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</si>
  <si>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</si>
  <si>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</si>
  <si>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</si>
  <si>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</si>
  <si>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</si>
  <si>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</si>
  <si>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</si>
  <si>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</si>
  <si>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</si>
  <si>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</si>
  <si>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</si>
  <si>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</si>
  <si>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</si>
  <si>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</si>
  <si>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</si>
  <si>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</si>
  <si>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</si>
  <si>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</si>
  <si>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</si>
  <si>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</si>
  <si>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</si>
  <si>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</si>
  <si>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</si>
  <si>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</si>
  <si>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</si>
  <si>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</si>
  <si>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</si>
  <si>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</si>
  <si>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</si>
  <si>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</si>
  <si>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</si>
  <si>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</si>
  <si>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</si>
  <si>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</si>
  <si>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</si>
  <si>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</si>
  <si>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</si>
  <si>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</si>
  <si>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</si>
  <si>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</si>
  <si>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</si>
  <si>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</si>
  <si>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</si>
  <si>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</si>
  <si>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</si>
  <si>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</si>
  <si>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</si>
  <si>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</si>
  <si>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</si>
  <si>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</si>
  <si>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</si>
  <si>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</si>
  <si>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</si>
  <si>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</si>
  <si>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</si>
  <si>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</si>
  <si>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</si>
  <si>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</si>
  <si>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</si>
  <si>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</si>
  <si>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</si>
  <si>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</si>
  <si>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</si>
  <si>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</si>
  <si>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</si>
  <si>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</si>
  <si>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</si>
  <si>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</si>
  <si>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</si>
  <si>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</si>
  <si>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</si>
  <si>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</si>
  <si>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</si>
  <si>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</si>
  <si>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</si>
  <si>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</si>
  <si>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</si>
  <si>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</si>
  <si>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</si>
  <si>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</si>
  <si>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</si>
  <si>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</si>
  <si>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</si>
  <si>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</si>
  <si>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</si>
  <si>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</si>
  <si>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</si>
  <si>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</si>
  <si>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</si>
  <si>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</si>
  <si>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</si>
  <si>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</si>
  <si>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</si>
  <si>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</si>
  <si>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</si>
  <si>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</si>
  <si>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</si>
  <si>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</si>
  <si>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</si>
  <si>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</si>
  <si>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</si>
  <si>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</si>
  <si>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</si>
  <si>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</si>
  <si>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</si>
  <si>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</si>
  <si>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</si>
  <si>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</si>
  <si>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</si>
  <si>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</si>
  <si>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</si>
  <si>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</si>
  <si>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</si>
  <si>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</si>
  <si>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</si>
  <si>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</si>
  <si>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</si>
  <si>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</si>
  <si>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</si>
  <si>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</si>
  <si>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</si>
  <si>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</si>
  <si>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</si>
  <si>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</si>
  <si>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</si>
  <si>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</si>
  <si>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</si>
  <si>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</si>
  <si>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</si>
  <si>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</si>
  <si>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</si>
  <si>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</si>
  <si>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</si>
  <si>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</si>
  <si>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</si>
  <si>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</si>
  <si>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</si>
  <si>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</si>
  <si>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</si>
  <si>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</si>
  <si>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</si>
  <si>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</si>
  <si>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</si>
  <si>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</si>
  <si>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</si>
  <si>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</si>
  <si>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</si>
  <si>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</si>
  <si>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</si>
  <si>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</si>
  <si>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</si>
  <si>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</si>
  <si>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</si>
  <si>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</si>
  <si>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</si>
  <si>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</si>
  <si>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</si>
  <si>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</si>
  <si>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</si>
  <si>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</si>
  <si>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</si>
  <si>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</si>
  <si>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</si>
  <si>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</si>
  <si>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</si>
  <si>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</si>
  <si>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</si>
  <si>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</si>
  <si>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</si>
  <si>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</si>
  <si>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</si>
  <si>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</si>
  <si>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</si>
  <si>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</si>
  <si>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</si>
  <si>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</si>
  <si>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</si>
  <si>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</si>
  <si>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</si>
  <si>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</si>
  <si>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</si>
  <si>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</si>
  <si>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</si>
  <si>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</si>
  <si>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</si>
  <si>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</si>
  <si>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</si>
  <si>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</si>
  <si>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</si>
  <si>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</si>
  <si>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</si>
  <si>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</si>
  <si>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</si>
  <si>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</si>
  <si>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</si>
  <si>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</si>
  <si>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</si>
  <si>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</si>
  <si>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</si>
  <si>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</si>
  <si>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</si>
  <si>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</si>
  <si>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</si>
  <si>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</si>
  <si>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</si>
  <si>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</si>
  <si>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</si>
  <si>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</si>
  <si>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</si>
  <si>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</si>
  <si>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</si>
  <si>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</si>
  <si>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</si>
  <si>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</si>
  <si>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</si>
  <si>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</si>
  <si>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</si>
  <si>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</si>
  <si>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</si>
  <si>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</si>
  <si>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</si>
  <si>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</si>
  <si>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</si>
  <si>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</si>
  <si>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</si>
  <si>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</si>
  <si>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</si>
  <si>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</si>
  <si>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</si>
  <si>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</si>
  <si>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</si>
  <si>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</si>
  <si>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</si>
  <si>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</si>
  <si>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</si>
  <si>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</si>
  <si>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</si>
  <si>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</si>
  <si>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</si>
  <si>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</si>
  <si>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</si>
  <si>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</si>
  <si>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</si>
  <si>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</si>
  <si>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</si>
  <si>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</si>
  <si>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</si>
  <si>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</si>
  <si>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</si>
  <si>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</si>
  <si>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</si>
  <si>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</si>
  <si>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</si>
  <si>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</si>
  <si>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</si>
  <si>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</si>
  <si>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</si>
  <si>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</si>
  <si>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</si>
  <si>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</si>
  <si>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</si>
  <si>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</si>
  <si>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</si>
  <si>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</si>
  <si>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</si>
  <si>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</si>
  <si>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</si>
  <si>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</si>
  <si>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</si>
  <si>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</si>
  <si>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</si>
  <si>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</si>
  <si>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</si>
  <si>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</si>
  <si>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</si>
  <si>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</si>
  <si>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</si>
  <si>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</si>
  <si>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</si>
  <si>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</si>
  <si>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</si>
  <si>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</si>
  <si>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</si>
  <si>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</si>
  <si>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</si>
  <si>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</si>
  <si>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</si>
  <si>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</si>
  <si>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</si>
  <si>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</si>
  <si>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</si>
  <si>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</si>
  <si>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</si>
  <si>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</si>
  <si>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</si>
  <si>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</si>
  <si>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</si>
  <si>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</si>
  <si>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</si>
  <si>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</si>
  <si>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</si>
  <si>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</si>
  <si>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</si>
  <si>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</si>
  <si>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</si>
  <si>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</si>
  <si>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</si>
  <si>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</si>
  <si>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</si>
  <si>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</si>
  <si>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</si>
  <si>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</si>
  <si>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</si>
  <si>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</si>
  <si>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</si>
  <si>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</si>
  <si>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</si>
  <si>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</si>
  <si>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</si>
  <si>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</si>
  <si>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</si>
  <si>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</si>
  <si>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</si>
  <si>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</si>
  <si>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</si>
  <si>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</si>
  <si>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</si>
  <si>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</si>
  <si>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</si>
  <si>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</si>
  <si>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</si>
  <si>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</si>
  <si>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</si>
  <si>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</si>
  <si>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</si>
  <si>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</si>
  <si>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</si>
  <si>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</si>
  <si>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</si>
  <si>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</si>
  <si>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</si>
  <si>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</si>
  <si>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</si>
  <si>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</si>
  <si>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</si>
  <si>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</si>
  <si>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</si>
  <si>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</si>
  <si>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</si>
  <si>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</si>
  <si>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</si>
  <si>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</si>
  <si>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</si>
  <si>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</si>
  <si>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</si>
  <si>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</si>
  <si>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</si>
  <si>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</si>
  <si>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</si>
  <si>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</si>
  <si>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</si>
  <si>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</si>
  <si>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</si>
  <si>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</si>
  <si>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</si>
  <si>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</si>
  <si>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</si>
  <si>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</si>
  <si>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</si>
  <si>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</si>
  <si>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</si>
  <si>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</si>
  <si>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</si>
  <si>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</si>
  <si>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</si>
  <si>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</si>
  <si>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</si>
  <si>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</si>
  <si>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</si>
  <si>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</si>
  <si>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</si>
  <si>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</si>
  <si>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</si>
  <si>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</si>
  <si>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</si>
  <si>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</si>
  <si>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</si>
  <si>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</si>
  <si>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</si>
  <si>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</si>
  <si>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</si>
  <si>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</si>
  <si>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</si>
  <si>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</si>
  <si>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</si>
  <si>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</si>
  <si>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</si>
  <si>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</si>
  <si>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</si>
  <si>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</si>
  <si>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</si>
  <si>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</si>
  <si>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</si>
  <si>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</si>
  <si>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</si>
  <si>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</si>
  <si>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</si>
  <si>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</si>
  <si>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</si>
  <si>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</si>
  <si>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</si>
  <si>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</si>
  <si>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</si>
  <si>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</si>
  <si>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</si>
  <si>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</si>
  <si>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</si>
  <si>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</si>
  <si>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</si>
  <si>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</si>
  <si>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</si>
  <si>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</si>
  <si>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</si>
  <si>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</si>
  <si>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</si>
  <si>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</si>
  <si>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</si>
  <si>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</si>
  <si>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</si>
  <si>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</si>
  <si>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</si>
  <si>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</si>
  <si>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</si>
  <si>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</si>
  <si>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</si>
  <si>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</si>
  <si>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</si>
  <si>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</si>
  <si>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</si>
  <si>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</si>
  <si>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</si>
  <si>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</si>
  <si>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</si>
  <si>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</si>
  <si>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</si>
  <si>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</si>
  <si>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</si>
  <si>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</si>
  <si>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</si>
  <si>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</si>
  <si>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</si>
  <si>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</si>
  <si>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</si>
  <si>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</si>
  <si>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</si>
  <si>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</si>
  <si>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</si>
  <si>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</si>
  <si>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</si>
  <si>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</si>
  <si>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</si>
  <si>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</si>
  <si>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</si>
  <si>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</si>
  <si>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</si>
  <si>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</si>
  <si>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</si>
  <si>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</si>
  <si>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</si>
  <si>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</si>
  <si>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</si>
  <si>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</si>
  <si>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</si>
  <si>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</si>
  <si>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</si>
  <si>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</si>
  <si>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</si>
  <si>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</si>
  <si>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</si>
  <si>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</si>
  <si>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</si>
  <si>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</si>
  <si>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</si>
  <si>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</si>
  <si>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</si>
  <si>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</si>
  <si>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</si>
  <si>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</si>
  <si>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</si>
  <si>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</si>
  <si>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</si>
  <si>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</si>
  <si>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</si>
  <si>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</si>
  <si>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</si>
  <si>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</si>
  <si>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</si>
  <si>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</si>
  <si>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</si>
  <si>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</si>
  <si>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</si>
  <si>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</si>
  <si>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</si>
  <si>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</si>
  <si>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</si>
  <si>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</si>
  <si>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</si>
  <si>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</si>
  <si>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</si>
  <si>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</si>
  <si>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</si>
  <si>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</si>
  <si>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</si>
  <si>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</si>
  <si>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</si>
  <si>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</si>
  <si>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</si>
  <si>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</si>
  <si>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</si>
  <si>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</si>
  <si>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</si>
  <si>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</si>
  <si>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</si>
  <si>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</si>
  <si>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</si>
  <si>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</si>
  <si>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</si>
  <si>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</si>
  <si>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</si>
  <si>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</si>
  <si>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</si>
  <si>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</si>
  <si>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</si>
  <si>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</si>
  <si>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</si>
  <si>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</si>
  <si>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</si>
  <si>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</si>
  <si>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</si>
  <si>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</si>
  <si>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</si>
  <si>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</si>
  <si>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</si>
  <si>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</si>
  <si>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</si>
  <si>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</si>
  <si>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</si>
  <si>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</si>
  <si>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</si>
  <si>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</si>
  <si>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</si>
  <si>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</si>
  <si>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</si>
  <si>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</si>
  <si>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</si>
  <si>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</si>
  <si>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</si>
  <si>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</si>
  <si>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</si>
  <si>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</si>
  <si>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</si>
  <si>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</si>
  <si>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</si>
  <si>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</si>
  <si>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</si>
  <si>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</si>
  <si>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</si>
  <si>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</si>
  <si>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</si>
  <si>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</si>
  <si>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</si>
  <si>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</si>
  <si>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</si>
  <si>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</si>
  <si>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</si>
  <si>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</si>
  <si>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</si>
  <si>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</si>
  <si>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</si>
  <si>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</si>
  <si>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</si>
  <si>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</si>
  <si>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</si>
  <si>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</si>
  <si>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</si>
  <si>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</si>
  <si>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</si>
  <si>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</si>
  <si>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</si>
  <si>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</si>
  <si>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</si>
  <si>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</si>
  <si>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</si>
  <si>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</si>
  <si>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</si>
  <si>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</si>
  <si>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</si>
  <si>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</si>
  <si>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</si>
  <si>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</si>
  <si>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</si>
  <si>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</si>
  <si>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</si>
  <si>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</si>
  <si>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</si>
  <si>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</si>
  <si>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</si>
  <si>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</si>
  <si>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</si>
  <si>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</si>
  <si>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</si>
  <si>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</si>
  <si>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</si>
  <si>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</si>
  <si>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</si>
  <si>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</si>
  <si>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</si>
  <si>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</si>
  <si>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</si>
  <si>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</si>
  <si>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</si>
  <si>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</si>
  <si>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</si>
  <si>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</si>
  <si>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</si>
  <si>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</si>
  <si>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</si>
  <si>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</si>
  <si>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</si>
  <si>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</si>
  <si>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</si>
  <si>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</si>
  <si>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</si>
  <si>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</si>
  <si>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</si>
  <si>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</si>
  <si>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</si>
  <si>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</si>
  <si>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</si>
  <si>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</si>
  <si>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</si>
  <si>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</si>
  <si>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</si>
  <si>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</si>
  <si>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</si>
  <si>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</si>
  <si>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</si>
  <si>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</si>
  <si>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</si>
  <si>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</si>
  <si>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</si>
  <si>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</si>
  <si>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</si>
  <si>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</si>
  <si>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</si>
  <si>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</si>
  <si>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</si>
  <si>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</si>
  <si>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</si>
  <si>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</si>
  <si>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</si>
  <si>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</si>
  <si>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</si>
  <si>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</si>
  <si>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</si>
  <si>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</si>
  <si>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</si>
  <si>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</si>
  <si>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</si>
  <si>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</si>
  <si>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</si>
  <si>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</si>
  <si>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</si>
  <si>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</si>
  <si>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</si>
  <si>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</si>
  <si>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</si>
  <si>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</si>
  <si>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</si>
  <si>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</si>
  <si>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</si>
  <si>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</si>
  <si>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</si>
  <si>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</si>
  <si>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</si>
  <si>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</si>
  <si>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</si>
  <si>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</si>
  <si>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</si>
  <si>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</si>
  <si>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</si>
  <si>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</si>
  <si>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</si>
  <si>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</si>
  <si>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</si>
  <si>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</si>
  <si>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</si>
  <si>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</si>
  <si>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</si>
  <si>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</si>
  <si>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</si>
  <si>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</si>
  <si>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</si>
  <si>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</si>
  <si>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</si>
  <si>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</si>
  <si>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</si>
  <si>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</si>
  <si>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</si>
  <si>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</si>
  <si>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</si>
  <si>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</si>
  <si>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</si>
  <si>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</si>
  <si>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</si>
  <si>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</si>
  <si>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</si>
  <si>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</si>
  <si>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</si>
  <si>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</si>
  <si>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</si>
  <si>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</si>
  <si>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</si>
  <si>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</si>
  <si>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</si>
  <si>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</si>
  <si>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</si>
  <si>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</si>
  <si>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</si>
  <si>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</si>
  <si>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</si>
  <si>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</si>
  <si>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</si>
  <si>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</si>
  <si>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</si>
  <si>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</si>
  <si>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</si>
  <si>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</si>
  <si>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</si>
  <si>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</si>
  <si>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</si>
  <si>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</si>
  <si>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</si>
  <si>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</si>
  <si>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</si>
  <si>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</si>
  <si>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</si>
  <si>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</si>
  <si>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</si>
  <si>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</si>
  <si>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</si>
  <si>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</si>
  <si>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</si>
  <si>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</si>
  <si>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</si>
  <si>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</si>
  <si>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</si>
  <si>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</si>
  <si>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</si>
  <si>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</si>
  <si>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</si>
  <si>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</si>
  <si>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</si>
  <si>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</si>
  <si>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</si>
  <si>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</si>
  <si>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</si>
  <si>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</si>
  <si>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</si>
  <si>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</si>
  <si>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</si>
  <si>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</si>
  <si>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</si>
  <si>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</si>
  <si>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</si>
  <si>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</si>
  <si>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</si>
  <si>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</si>
  <si>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</si>
  <si>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</si>
  <si>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</si>
  <si>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</si>
  <si>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</si>
  <si>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</si>
  <si>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</si>
  <si>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</si>
  <si>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</si>
  <si>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</si>
  <si>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</si>
  <si>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</si>
  <si>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</si>
  <si>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</si>
  <si>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</si>
  <si>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</si>
  <si>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</si>
  <si>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</si>
  <si>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</si>
  <si>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</si>
  <si>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</si>
  <si>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</si>
  <si>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</si>
  <si>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</si>
  <si>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</si>
  <si>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</si>
  <si>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</si>
  <si>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</si>
  <si>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</si>
  <si>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</si>
  <si>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</si>
  <si>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</si>
  <si>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</si>
  <si>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</si>
  <si>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</si>
  <si>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</si>
  <si>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</si>
  <si>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</si>
  <si>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</si>
  <si>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</si>
  <si>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</si>
  <si>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</si>
  <si>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</si>
  <si>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</si>
  <si>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</si>
  <si>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</si>
  <si>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</si>
  <si>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</si>
  <si>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</si>
  <si>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</si>
  <si>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</si>
  <si>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</si>
  <si>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</si>
  <si>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</si>
  <si>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</si>
  <si>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</si>
  <si>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</si>
  <si>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</si>
  <si>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</si>
  <si>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</si>
  <si>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</si>
  <si>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</si>
  <si>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</si>
  <si>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</si>
  <si>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</si>
  <si>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</si>
  <si>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</si>
  <si>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</si>
  <si>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</si>
  <si>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</si>
  <si>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</si>
  <si>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</si>
  <si>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</si>
  <si>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</si>
  <si>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</si>
  <si>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</si>
  <si>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</si>
  <si>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</si>
  <si>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</si>
  <si>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</si>
  <si>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</si>
  <si>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</si>
  <si>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</si>
  <si>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</si>
  <si>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</si>
  <si>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</si>
  <si>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</si>
  <si>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</si>
  <si>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</si>
  <si>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</si>
  <si>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</si>
  <si>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</si>
  <si>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</si>
  <si>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</si>
  <si>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</si>
  <si>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</si>
  <si>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</si>
  <si>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</si>
  <si>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</si>
  <si>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</si>
  <si>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</si>
  <si>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</si>
  <si>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</si>
  <si>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</si>
  <si>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</si>
  <si>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</si>
  <si>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</si>
  <si>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</si>
  <si>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</si>
  <si>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</si>
  <si>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</si>
  <si>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</si>
  <si>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</si>
  <si>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</si>
  <si>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</si>
  <si>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</si>
  <si>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</si>
  <si>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</si>
  <si>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</si>
  <si>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</si>
  <si>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</si>
  <si>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</si>
  <si>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</si>
  <si>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</si>
  <si>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</si>
  <si>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</si>
  <si>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</si>
  <si>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</si>
  <si>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</si>
  <si>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</si>
  <si>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</si>
  <si>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</si>
  <si>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</si>
  <si>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</si>
  <si>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</si>
  <si>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</si>
  <si>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</si>
  <si>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</si>
  <si>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</si>
  <si>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</si>
  <si>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</si>
  <si>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</si>
  <si>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</si>
  <si>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</si>
  <si>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</si>
  <si>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</si>
  <si>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</si>
  <si>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</si>
  <si>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</si>
  <si>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</si>
  <si>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</si>
  <si>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</si>
  <si>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</si>
  <si>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</si>
  <si>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</si>
  <si>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</si>
  <si>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</si>
  <si>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</si>
  <si>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</si>
  <si>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</si>
  <si>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</si>
  <si>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</si>
  <si>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</si>
  <si>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</si>
  <si>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</si>
  <si>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</si>
  <si>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</si>
  <si>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</si>
  <si>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</si>
  <si>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</si>
  <si>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</si>
  <si>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</si>
  <si>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</si>
  <si>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</si>
  <si>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</si>
  <si>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</si>
  <si>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</si>
  <si>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</si>
  <si>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</si>
  <si>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</si>
  <si>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</si>
  <si>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</si>
  <si>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</si>
  <si>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</si>
  <si>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</si>
  <si>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</si>
  <si>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</si>
  <si>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</si>
  <si>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</si>
  <si>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</si>
  <si>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</si>
  <si>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</si>
  <si>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</si>
  <si>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</si>
  <si>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</si>
  <si>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</si>
  <si>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</si>
  <si>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</si>
  <si>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</si>
  <si>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</si>
  <si>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</si>
  <si>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</si>
  <si>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</si>
  <si>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</si>
  <si>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</si>
  <si>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</si>
  <si>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</si>
  <si>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</si>
  <si>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</si>
  <si>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</si>
  <si>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</si>
  <si>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</si>
  <si>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</si>
  <si>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</si>
  <si>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</si>
  <si>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</si>
  <si>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</si>
  <si>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</si>
  <si>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</si>
  <si>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</si>
  <si>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</si>
  <si>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</si>
  <si>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</si>
  <si>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</si>
  <si>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</si>
  <si>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</si>
  <si>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</si>
  <si>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</si>
  <si>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</si>
  <si>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</si>
  <si>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</si>
  <si>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</si>
  <si>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</si>
  <si>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</si>
  <si>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</si>
  <si>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</si>
  <si>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</si>
  <si>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</si>
  <si>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</si>
  <si>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</si>
  <si>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</si>
  <si>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</si>
  <si>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</si>
  <si>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</si>
  <si>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</si>
  <si>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</si>
  <si>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</si>
  <si>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</si>
  <si>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</si>
  <si>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</si>
  <si>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</si>
  <si>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</si>
  <si>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</si>
  <si>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</si>
  <si>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</si>
  <si>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</si>
  <si>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</si>
  <si>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</si>
  <si>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</si>
  <si>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</si>
  <si>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</si>
  <si>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</si>
  <si>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</si>
  <si>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</si>
  <si>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</si>
  <si>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</si>
  <si>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</si>
  <si>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</si>
  <si>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</si>
  <si>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</si>
  <si>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</si>
  <si>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</si>
  <si>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</si>
  <si>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</si>
  <si>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</si>
  <si>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</si>
  <si>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</si>
  <si>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</si>
  <si>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</si>
  <si>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</si>
  <si>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</si>
  <si>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</si>
  <si>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</si>
  <si>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</si>
  <si>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</si>
  <si>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</si>
  <si>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</si>
  <si>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</si>
  <si>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</si>
  <si>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</si>
  <si>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</si>
  <si>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</si>
  <si>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</si>
  <si>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</si>
  <si>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</si>
  <si>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</si>
  <si>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</si>
  <si>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</si>
  <si>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</si>
  <si>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</si>
  <si>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</si>
  <si>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</si>
  <si>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</si>
  <si>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</si>
  <si>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</si>
  <si>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</si>
  <si>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</si>
  <si>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</si>
  <si>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</si>
  <si>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</si>
  <si>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</si>
  <si>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</si>
  <si>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</si>
  <si>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</si>
  <si>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</si>
  <si>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</si>
  <si>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</si>
  <si>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</si>
  <si>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</si>
  <si>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</si>
  <si>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</si>
  <si>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</si>
  <si>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</si>
  <si>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</si>
  <si>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</si>
  <si>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</si>
  <si>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</si>
  <si>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</si>
  <si>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</si>
  <si>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</si>
  <si>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</si>
  <si>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</si>
  <si>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</si>
  <si>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</si>
  <si>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</si>
  <si>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</si>
  <si>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</si>
  <si>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</si>
  <si>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</si>
  <si>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</si>
  <si>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</si>
  <si>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</si>
  <si>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</si>
  <si>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</si>
  <si>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</si>
  <si>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</si>
  <si>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</si>
  <si>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</si>
  <si>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</si>
  <si>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</si>
  <si>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</si>
  <si>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</si>
  <si>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</si>
  <si>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</si>
  <si>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</si>
  <si>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</si>
  <si>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</si>
  <si>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</si>
  <si>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</si>
  <si>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</si>
  <si>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</si>
  <si>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</si>
  <si>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</si>
  <si>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</si>
  <si>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</si>
  <si>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</si>
  <si>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</si>
  <si>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</si>
  <si>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</si>
  <si>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</si>
  <si>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</si>
  <si>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</si>
  <si>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</si>
  <si>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</si>
  <si>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</si>
  <si>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</si>
  <si>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</si>
  <si>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</si>
  <si>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</si>
  <si>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</si>
  <si>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</si>
  <si>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</si>
  <si>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</si>
  <si>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</si>
  <si>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</si>
  <si>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</si>
  <si>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</si>
  <si>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</si>
  <si>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</si>
  <si>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</si>
  <si>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</si>
  <si>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</si>
  <si>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</si>
  <si>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</si>
  <si>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</si>
  <si>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</si>
  <si>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</si>
  <si>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</si>
  <si>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</si>
  <si>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</si>
  <si>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</si>
  <si>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</si>
  <si>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</si>
  <si>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</si>
  <si>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</si>
  <si>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</si>
  <si>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</si>
  <si>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</si>
  <si>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</si>
  <si>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</si>
  <si>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</si>
  <si>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</si>
  <si>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</si>
  <si>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</si>
  <si>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</si>
  <si>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</si>
  <si>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</si>
  <si>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</si>
  <si>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</si>
  <si>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</si>
  <si>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</si>
  <si>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</si>
  <si>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</si>
  <si>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</si>
  <si>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</si>
  <si>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</si>
  <si>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</si>
  <si>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</si>
  <si>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</si>
  <si>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</si>
  <si>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</si>
  <si>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</si>
  <si>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</si>
  <si>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</si>
  <si>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</si>
  <si>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</si>
  <si>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</si>
  <si>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</si>
  <si>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</si>
  <si>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</si>
  <si>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</si>
  <si>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</si>
  <si>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</si>
  <si>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</si>
  <si>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</si>
  <si>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</si>
  <si>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</si>
  <si>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</si>
  <si>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</si>
  <si>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</si>
  <si>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</si>
  <si>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</si>
  <si>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</si>
  <si>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</si>
  <si>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</si>
  <si>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</si>
  <si>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</si>
  <si>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</si>
  <si>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</si>
  <si>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</si>
  <si>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</si>
  <si>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</si>
  <si>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</si>
  <si>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</si>
  <si>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</si>
  <si>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</si>
  <si>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</si>
  <si>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</si>
  <si>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</si>
  <si>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</si>
  <si>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</si>
  <si>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</si>
  <si>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</si>
  <si>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</si>
  <si>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</si>
  <si>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</si>
  <si>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</si>
  <si>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</si>
  <si>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</si>
  <si>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</si>
  <si>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</si>
  <si>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</si>
  <si>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</si>
  <si>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</si>
  <si>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</si>
  <si>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</si>
  <si>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</si>
  <si>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</si>
  <si>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</si>
  <si>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</si>
  <si>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</si>
  <si>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</si>
  <si>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</si>
  <si>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</si>
  <si>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</si>
  <si>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</si>
  <si>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</si>
  <si>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</si>
  <si>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</si>
  <si>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</si>
  <si>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</si>
  <si>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</si>
  <si>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</si>
  <si>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</si>
  <si>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</si>
  <si>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</si>
  <si>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</si>
  <si>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</si>
  <si>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</si>
  <si>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</si>
  <si>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</si>
  <si>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</si>
  <si>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</si>
  <si>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</si>
  <si>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</si>
  <si>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</si>
  <si>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</si>
  <si>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</si>
  <si>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</si>
  <si>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</si>
  <si>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</si>
  <si>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</si>
  <si>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</si>
  <si>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</si>
  <si>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</si>
  <si>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</si>
  <si>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</si>
  <si>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</si>
  <si>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</si>
  <si>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</si>
  <si>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</si>
  <si>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</si>
  <si>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</si>
  <si>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</si>
  <si>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</si>
  <si>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</si>
  <si>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</si>
  <si>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</si>
  <si>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</si>
  <si>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</si>
  <si>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</si>
  <si>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</si>
  <si>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</si>
  <si>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</si>
  <si>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</si>
  <si>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</si>
  <si>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</si>
  <si>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</si>
  <si>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</si>
  <si>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</si>
  <si>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</si>
  <si>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</si>
  <si>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</si>
  <si>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</si>
  <si>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</si>
  <si>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</si>
  <si>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</si>
  <si>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</si>
  <si>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</si>
  <si>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</si>
  <si>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</si>
  <si>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</si>
  <si>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</si>
  <si>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</si>
  <si>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</si>
  <si>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</si>
  <si>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</si>
  <si>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</si>
  <si>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</si>
  <si>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</si>
  <si>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</si>
  <si>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</si>
  <si>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</si>
  <si>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</si>
  <si>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</si>
  <si>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</si>
  <si>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</si>
  <si>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</si>
  <si>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</si>
  <si>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</si>
  <si>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</si>
  <si>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</si>
  <si>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</si>
  <si>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</si>
  <si>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</si>
  <si>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</si>
  <si>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</si>
  <si>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</si>
  <si>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</si>
  <si>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</si>
  <si>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</si>
  <si>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</si>
  <si>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</si>
  <si>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</si>
  <si>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</si>
  <si>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</si>
  <si>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</si>
  <si>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</si>
  <si>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</si>
  <si>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</si>
  <si>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</si>
  <si>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</si>
  <si>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</si>
  <si>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</si>
  <si>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</si>
  <si>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</si>
  <si>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</si>
  <si>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</si>
  <si>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</si>
  <si>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</si>
  <si>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</si>
  <si>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</si>
  <si>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</si>
  <si>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</si>
  <si>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</si>
  <si>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</si>
  <si>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</si>
  <si>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</si>
  <si>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</si>
  <si>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</si>
  <si>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</si>
  <si>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</si>
  <si>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</si>
  <si>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</si>
  <si>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</si>
  <si>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</si>
  <si>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</si>
  <si>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</si>
  <si>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</si>
  <si>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</si>
  <si>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</si>
  <si>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</si>
  <si>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</si>
  <si>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</si>
  <si>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</si>
  <si>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</si>
  <si>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</si>
  <si>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</si>
  <si>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</si>
  <si>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</si>
  <si>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</si>
  <si>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</si>
  <si>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</si>
  <si>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</si>
  <si>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</si>
  <si>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</si>
  <si>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</si>
  <si>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</si>
  <si>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</si>
  <si>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</si>
  <si>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</si>
  <si>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</si>
  <si>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</si>
  <si>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</si>
  <si>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</si>
  <si>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</si>
  <si>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</si>
  <si>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</si>
  <si>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</si>
  <si>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</si>
  <si>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</si>
  <si>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</si>
  <si>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</si>
  <si>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</si>
  <si>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</si>
  <si>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</si>
  <si>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</si>
  <si>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</si>
  <si>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</si>
  <si>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</si>
  <si>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</si>
  <si>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</si>
  <si>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</si>
  <si>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</si>
  <si>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</si>
  <si>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</si>
  <si>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</si>
  <si>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</si>
  <si>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</si>
  <si>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</si>
  <si>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</si>
  <si>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</si>
  <si>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</si>
  <si>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</si>
  <si>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</si>
  <si>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</si>
  <si>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</si>
  <si>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</si>
  <si>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</si>
  <si>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</si>
  <si>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</si>
  <si>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</si>
  <si>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</si>
  <si>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</si>
  <si>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</si>
  <si>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</si>
  <si>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</si>
  <si>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</si>
  <si>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</si>
  <si>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</si>
  <si>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</si>
  <si>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</si>
  <si>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</si>
  <si>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</si>
  <si>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</si>
  <si>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</si>
  <si>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</si>
  <si>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</si>
  <si>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</si>
  <si>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</si>
  <si>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</si>
  <si>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</si>
  <si>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</si>
  <si>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</si>
  <si>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</si>
  <si>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</si>
  <si>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</si>
  <si>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</si>
  <si>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</si>
  <si>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</si>
  <si>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</si>
  <si>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</si>
  <si>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</si>
  <si>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</si>
  <si>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</si>
  <si>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</si>
  <si>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</si>
  <si>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</si>
  <si>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</si>
  <si>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</si>
  <si>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</si>
  <si>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</si>
  <si>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</si>
  <si>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</si>
  <si>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</si>
  <si>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</si>
  <si>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</si>
  <si>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</si>
  <si>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</si>
  <si>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</si>
  <si>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</si>
  <si>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</si>
  <si>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</si>
  <si>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</si>
  <si>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</si>
  <si>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</si>
  <si>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</si>
  <si>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</si>
  <si>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</si>
  <si>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</si>
  <si>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</si>
  <si>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</si>
  <si>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</si>
  <si>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</si>
  <si>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</si>
  <si>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</si>
  <si>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</si>
  <si>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</si>
  <si>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</si>
  <si>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</si>
  <si>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</si>
  <si>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</si>
  <si>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</si>
  <si>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</si>
  <si>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</si>
  <si>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</si>
  <si>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</si>
  <si>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</si>
  <si>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</si>
  <si>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</si>
  <si>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</si>
  <si>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</si>
  <si>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</si>
  <si>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</si>
  <si>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</si>
  <si>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</si>
  <si>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</si>
  <si>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</si>
  <si>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</si>
  <si>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</si>
  <si>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</si>
  <si>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</si>
  <si>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</si>
  <si>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</si>
  <si>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</si>
  <si>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</si>
  <si>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</si>
  <si>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</si>
  <si>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</si>
  <si>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</si>
  <si>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</si>
  <si>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</si>
  <si>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</si>
  <si>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</si>
  <si>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</si>
  <si>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</si>
  <si>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</si>
  <si>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</si>
  <si>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</si>
  <si>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</si>
  <si>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</si>
  <si>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</si>
  <si>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</si>
  <si>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</si>
  <si>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</si>
  <si>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</si>
  <si>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</si>
  <si>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</si>
  <si>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</si>
  <si>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</si>
  <si>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</si>
  <si>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</si>
  <si>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</si>
  <si>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</si>
  <si>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</si>
  <si>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</si>
  <si>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</si>
  <si>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</si>
  <si>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</si>
  <si>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</si>
  <si>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</si>
  <si>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</si>
  <si>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</si>
  <si>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</si>
  <si>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</si>
  <si>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</si>
  <si>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</si>
  <si>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</si>
  <si>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</si>
  <si>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</si>
  <si>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</si>
  <si>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</si>
  <si>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</si>
  <si>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</si>
  <si>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</si>
  <si>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</si>
  <si>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</si>
  <si>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</si>
  <si>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</si>
  <si>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</si>
  <si>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</si>
  <si>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</si>
  <si>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</si>
  <si>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</si>
  <si>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</si>
  <si>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</si>
  <si>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</si>
  <si>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</si>
  <si>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</si>
  <si>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</si>
  <si>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</si>
  <si>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</si>
  <si>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</si>
  <si>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</si>
  <si>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</si>
  <si>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</si>
  <si>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</si>
  <si>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</si>
  <si>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</si>
  <si>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</si>
  <si>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</si>
  <si>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</si>
  <si>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</si>
  <si>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</si>
  <si>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</si>
  <si>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</si>
  <si>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</si>
  <si>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</si>
  <si>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</si>
  <si>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</si>
  <si>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</si>
  <si>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</si>
  <si>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</si>
  <si>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</si>
  <si>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</si>
  <si>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</si>
  <si>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</si>
  <si>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</si>
  <si>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</si>
  <si>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</si>
  <si>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</si>
  <si>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</si>
  <si>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</si>
  <si>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</si>
  <si>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</si>
  <si>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</si>
  <si>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</si>
  <si>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</si>
  <si>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</si>
  <si>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</si>
  <si>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</si>
  <si>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</si>
  <si>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</si>
  <si>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</si>
  <si>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</si>
  <si>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</si>
  <si>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</si>
  <si>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</si>
  <si>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</si>
  <si>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</si>
  <si>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</si>
  <si>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</si>
  <si>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</si>
  <si>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</si>
  <si>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</si>
  <si>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</si>
  <si>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</si>
  <si>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</si>
  <si>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</si>
  <si>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</si>
  <si>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</si>
  <si>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</si>
  <si>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</si>
  <si>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</si>
  <si>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</si>
  <si>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</si>
  <si>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</si>
  <si>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</si>
  <si>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</si>
  <si>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</si>
  <si>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</si>
  <si>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</si>
  <si>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</si>
  <si>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</si>
  <si>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</si>
  <si>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</si>
  <si>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</si>
  <si>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</si>
  <si>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</si>
  <si>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</si>
  <si>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</si>
  <si>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</si>
  <si>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</si>
  <si>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</si>
  <si>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</si>
  <si>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</si>
  <si>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</si>
  <si>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</si>
  <si>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</si>
  <si>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</si>
  <si>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</si>
  <si>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</si>
  <si>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</si>
  <si>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</si>
  <si>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</si>
  <si>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</si>
  <si>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</si>
  <si>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</si>
  <si>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</si>
  <si>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</si>
  <si>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</si>
  <si>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</si>
  <si>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</si>
  <si>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</si>
  <si>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</si>
  <si>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</si>
  <si>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</si>
  <si>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</si>
  <si>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</si>
  <si>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</si>
  <si>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</si>
  <si>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</si>
  <si>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</si>
  <si>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</si>
  <si>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</si>
  <si>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</si>
  <si>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</si>
  <si>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</si>
  <si>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</si>
  <si>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</si>
  <si>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</si>
  <si>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</si>
  <si>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</si>
  <si>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</si>
  <si>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</si>
  <si>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</si>
  <si>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</si>
  <si>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</si>
  <si>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</si>
  <si>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</si>
  <si>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</si>
  <si>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</si>
  <si>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</si>
  <si>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</si>
  <si>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</si>
  <si>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</si>
  <si>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</si>
  <si>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</si>
  <si>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</si>
  <si>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</si>
  <si>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</si>
  <si>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</si>
  <si>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</si>
  <si>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</si>
  <si>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</si>
  <si>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</si>
  <si>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</si>
  <si>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</si>
  <si>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</si>
  <si>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</si>
  <si>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</si>
  <si>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</si>
  <si>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</si>
  <si>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</si>
  <si>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</si>
  <si>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</si>
  <si>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</si>
  <si>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</si>
  <si>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</si>
  <si>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</si>
  <si>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</si>
  <si>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</si>
  <si>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</si>
  <si>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</si>
  <si>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</si>
  <si>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</si>
  <si>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</si>
  <si>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</si>
  <si>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</si>
  <si>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</si>
  <si>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</si>
  <si>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</si>
  <si>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</si>
  <si>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</si>
  <si>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</si>
  <si>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</si>
  <si>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</si>
  <si>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</si>
  <si>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</si>
  <si>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</si>
  <si>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</si>
  <si>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</si>
  <si>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</si>
  <si>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</si>
  <si>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</si>
  <si>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</si>
  <si>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</si>
  <si>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</si>
  <si>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</si>
  <si>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</si>
  <si>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</si>
  <si>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</si>
  <si>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</si>
  <si>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</si>
  <si>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</si>
  <si>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</si>
  <si>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</si>
  <si>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</si>
  <si>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</si>
  <si>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</si>
  <si>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</si>
  <si>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</si>
  <si>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</si>
  <si>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</si>
  <si>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</si>
  <si>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</si>
  <si>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</si>
  <si>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</si>
  <si>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</si>
  <si>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</si>
  <si>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</si>
  <si>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</si>
  <si>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</si>
  <si>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</si>
  <si>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</si>
  <si>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</si>
  <si>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</si>
  <si>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</si>
  <si>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</si>
  <si>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</si>
  <si>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</si>
  <si>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</si>
  <si>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</si>
  <si>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</si>
  <si>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</si>
  <si>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</si>
  <si>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</si>
  <si>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</si>
  <si>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</si>
  <si>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</si>
  <si>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</si>
  <si>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</si>
  <si>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</si>
  <si>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</si>
  <si>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</si>
  <si>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</si>
  <si>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</si>
  <si>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</si>
  <si>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</si>
  <si>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</si>
  <si>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</si>
  <si>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</si>
  <si>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</si>
  <si>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</si>
  <si>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</si>
  <si>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</si>
  <si>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</si>
  <si>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</si>
  <si>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</si>
  <si>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</si>
  <si>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</si>
  <si>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</si>
  <si>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</si>
  <si>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</si>
  <si>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</si>
  <si>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</si>
  <si>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</si>
  <si>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</si>
  <si>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</si>
  <si>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</si>
  <si>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</si>
  <si>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</si>
  <si>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</si>
  <si>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</si>
  <si>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</si>
  <si>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</si>
  <si>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</si>
  <si>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</si>
  <si>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</si>
  <si>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</si>
  <si>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</si>
  <si>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</si>
  <si>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</si>
  <si>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</si>
  <si>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</si>
  <si>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</si>
  <si>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</si>
  <si>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</si>
  <si>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</si>
  <si>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</si>
  <si>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</si>
  <si>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</si>
  <si>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</si>
  <si>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</si>
  <si>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</si>
  <si>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</si>
  <si>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</si>
  <si>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</si>
  <si>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</si>
  <si>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</si>
  <si>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</si>
  <si>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</si>
  <si>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</si>
  <si>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</si>
  <si>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</si>
  <si>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</si>
  <si>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</si>
  <si>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</si>
  <si>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</si>
  <si>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</si>
  <si>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</si>
  <si>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</si>
  <si>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</si>
  <si>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</si>
  <si>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</si>
  <si>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</si>
  <si>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</si>
  <si>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</si>
  <si>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</si>
  <si>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</si>
  <si>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</si>
  <si>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</si>
  <si>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</si>
  <si>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</si>
  <si>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</si>
  <si>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</si>
  <si>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</si>
  <si>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</si>
  <si>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</si>
  <si>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</si>
  <si>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</si>
  <si>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</si>
  <si>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</si>
  <si>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</si>
  <si>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</si>
  <si>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</si>
  <si>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</si>
  <si>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</si>
  <si>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</si>
  <si>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</si>
  <si>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</si>
  <si>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</si>
  <si>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</si>
  <si>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</si>
  <si>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</si>
  <si>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</si>
  <si>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</si>
  <si>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</si>
  <si>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</si>
  <si>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</si>
  <si>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</si>
  <si>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</si>
  <si>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</si>
  <si>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</si>
  <si>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</si>
  <si>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</si>
  <si>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</si>
  <si>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</si>
  <si>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</si>
  <si>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</si>
  <si>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</si>
  <si>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</si>
  <si>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</si>
  <si>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</si>
  <si>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</si>
  <si>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</si>
  <si>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</si>
  <si>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</si>
  <si>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</si>
  <si>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</si>
  <si>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</si>
  <si>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</si>
  <si>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</si>
  <si>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</si>
  <si>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</si>
  <si>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</si>
  <si>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</si>
  <si>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</si>
  <si>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</si>
  <si>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</si>
  <si>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</si>
  <si>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</si>
  <si>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</si>
  <si>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</si>
  <si>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</si>
  <si>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</si>
  <si>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</si>
  <si>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</si>
  <si>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</si>
  <si>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</si>
  <si>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</si>
  <si>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</si>
  <si>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</si>
  <si>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</si>
  <si>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</si>
  <si>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</si>
  <si>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</si>
  <si>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</si>
  <si>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</si>
  <si>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</si>
  <si>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</si>
  <si>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</si>
  <si>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</si>
  <si>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</si>
  <si>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</si>
  <si>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</si>
  <si>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</si>
  <si>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</si>
  <si>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</si>
  <si>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</si>
  <si>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</si>
  <si>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</si>
  <si>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</si>
  <si>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</si>
  <si>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</si>
  <si>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</si>
  <si>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</si>
  <si>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</si>
  <si>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</si>
  <si>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</si>
  <si>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</si>
  <si>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</si>
  <si>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</si>
  <si>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</si>
  <si>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</si>
  <si>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</si>
  <si>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</si>
  <si>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</si>
  <si>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</si>
  <si>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</si>
  <si>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</si>
  <si>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</si>
  <si>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</si>
  <si>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</si>
  <si>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</si>
  <si>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</si>
  <si>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</si>
  <si>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</si>
  <si>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</si>
  <si>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</si>
  <si>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</si>
  <si>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</si>
  <si>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</si>
  <si>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</si>
  <si>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</si>
  <si>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</si>
  <si>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</si>
  <si>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</si>
  <si>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</si>
  <si>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</si>
  <si>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</si>
  <si>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</si>
  <si>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</si>
  <si>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</si>
  <si>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</si>
  <si>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</si>
  <si>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</si>
  <si>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</si>
  <si>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</si>
  <si>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</si>
  <si>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</si>
  <si>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</si>
  <si>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</si>
  <si>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</si>
  <si>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</si>
  <si>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</si>
  <si>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</si>
  <si>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</si>
  <si>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</si>
  <si>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</si>
  <si>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</si>
  <si>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</si>
  <si>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</si>
  <si>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</si>
  <si>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</si>
  <si>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</si>
  <si>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</si>
  <si>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</si>
  <si>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</si>
  <si>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</si>
  <si>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</si>
  <si>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</si>
  <si>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</si>
  <si>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</si>
  <si>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</si>
  <si>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</si>
  <si>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</si>
  <si>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</si>
  <si>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</si>
  <si>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</si>
  <si>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</si>
  <si>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</si>
  <si>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</si>
  <si>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</si>
  <si>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</si>
  <si>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</si>
  <si>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</si>
  <si>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</si>
  <si>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</si>
  <si>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</si>
  <si>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</si>
  <si>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</si>
  <si>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</si>
  <si>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</si>
  <si>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</si>
  <si>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</si>
  <si>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</si>
  <si>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</si>
  <si>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</si>
  <si>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</si>
  <si>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</si>
  <si>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</si>
  <si>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</si>
  <si>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</si>
  <si>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</si>
  <si>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</si>
  <si>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</si>
  <si>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</si>
  <si>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</si>
  <si>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</si>
  <si>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</si>
  <si>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</si>
  <si>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</si>
  <si>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</si>
  <si>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</si>
  <si>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</si>
  <si>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</si>
  <si>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</si>
  <si>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</si>
  <si>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</si>
  <si>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</si>
  <si>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</si>
  <si>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</si>
  <si>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</si>
  <si>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</si>
  <si>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</si>
  <si>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</si>
  <si>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</si>
  <si>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</si>
  <si>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</si>
  <si>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</si>
  <si>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</si>
  <si>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</si>
  <si>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</si>
  <si>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</si>
  <si>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</si>
  <si>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</si>
  <si>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</si>
  <si>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</si>
  <si>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</si>
  <si>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</si>
  <si>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</si>
  <si>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</si>
  <si>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</si>
  <si>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</si>
  <si>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</si>
  <si>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</si>
  <si>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</si>
  <si>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</si>
  <si>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</si>
  <si>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</si>
  <si>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</si>
  <si>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</si>
  <si>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</si>
  <si>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</si>
  <si>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</si>
  <si>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</si>
  <si>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</si>
  <si>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</si>
  <si>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</si>
  <si>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</si>
  <si>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</si>
  <si>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</si>
  <si>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</si>
  <si>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</si>
  <si>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</si>
  <si>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</si>
  <si>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</si>
  <si>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</si>
  <si>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</si>
  <si>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</si>
  <si>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</si>
  <si>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</si>
  <si>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</si>
  <si>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</si>
  <si>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</si>
  <si>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</si>
  <si>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</si>
  <si>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</si>
  <si>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</si>
  <si>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</si>
  <si>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</si>
  <si>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</si>
  <si>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</si>
  <si>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</si>
  <si>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</si>
  <si>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</si>
  <si>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</si>
  <si>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</si>
  <si>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</si>
  <si>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</si>
  <si>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</si>
  <si>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</si>
  <si>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</si>
  <si>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</si>
  <si>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</si>
  <si>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</si>
  <si>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</si>
  <si>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</si>
  <si>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</si>
  <si>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</si>
  <si>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</si>
  <si>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</si>
  <si>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</si>
  <si>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</si>
  <si>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</si>
  <si>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</si>
  <si>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</si>
  <si>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</si>
  <si>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</si>
  <si>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</si>
  <si>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</si>
  <si>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</si>
  <si>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</si>
  <si>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</si>
  <si>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</si>
  <si>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</si>
  <si>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</si>
  <si>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</si>
  <si>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</si>
  <si>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</si>
  <si>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</si>
  <si>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</si>
  <si>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</si>
  <si>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</si>
  <si>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</si>
  <si>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</si>
  <si>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</si>
  <si>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</si>
  <si>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</si>
  <si>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</si>
  <si>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</si>
  <si>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</si>
  <si>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</si>
  <si>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</si>
  <si>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</si>
  <si>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</si>
  <si>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</si>
  <si>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</si>
  <si>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</si>
  <si>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</si>
  <si>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</si>
  <si>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</si>
  <si>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</si>
  <si>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</si>
  <si>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</si>
  <si>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</si>
  <si>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</si>
  <si>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</si>
  <si>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</si>
  <si>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</si>
  <si>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</si>
  <si>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</si>
  <si>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</si>
  <si>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</si>
  <si>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</si>
  <si>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</si>
  <si>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</si>
  <si>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</si>
  <si>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</si>
  <si>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</si>
  <si>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</si>
  <si>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</si>
  <si>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</si>
  <si>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</si>
  <si>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</si>
  <si>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</si>
  <si>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</si>
  <si>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</si>
  <si>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</si>
  <si>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</si>
  <si>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</si>
  <si>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</si>
  <si>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</si>
  <si>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</si>
  <si>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</si>
  <si>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</si>
  <si>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</si>
  <si>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</si>
  <si>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</si>
  <si>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</si>
  <si>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</si>
  <si>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</si>
  <si>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</si>
  <si>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</si>
  <si>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</si>
  <si>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</si>
  <si>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</si>
  <si>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</si>
  <si>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</si>
  <si>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</si>
  <si>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</si>
  <si>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</si>
  <si>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</si>
  <si>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</si>
  <si>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</si>
  <si>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</si>
  <si>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</si>
  <si>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</si>
  <si>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</si>
  <si>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</si>
  <si>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</si>
  <si>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</si>
  <si>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</si>
  <si>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</si>
  <si>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</si>
  <si>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</si>
  <si>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</si>
  <si>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</si>
  <si>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</si>
  <si>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</si>
  <si>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</si>
  <si>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</si>
  <si>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</si>
  <si>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</si>
  <si>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</si>
  <si>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</si>
  <si>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</si>
  <si>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</si>
  <si>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</si>
  <si>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</si>
  <si>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</si>
  <si>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</si>
  <si>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</si>
  <si>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</si>
  <si>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</si>
  <si>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</si>
  <si>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</si>
  <si>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</si>
  <si>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</si>
  <si>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</si>
  <si>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</si>
  <si>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</si>
  <si>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</si>
  <si>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</si>
  <si>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</si>
  <si>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</si>
  <si>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</si>
  <si>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</si>
  <si>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</si>
  <si>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</si>
  <si>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</si>
  <si>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</si>
  <si>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</si>
  <si>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</si>
  <si>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</si>
  <si>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</si>
  <si>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</si>
  <si>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</si>
  <si>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</si>
  <si>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</si>
  <si>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</si>
  <si>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</si>
  <si>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</si>
  <si>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</si>
  <si>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</si>
  <si>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</si>
  <si>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</si>
  <si>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</si>
  <si>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</si>
  <si>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</si>
  <si>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</si>
  <si>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</si>
  <si>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</si>
  <si>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</si>
  <si>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</si>
  <si>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</si>
  <si>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</si>
  <si>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</si>
  <si>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</si>
  <si>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</si>
  <si>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</si>
  <si>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</si>
  <si>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</si>
  <si>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</si>
  <si>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</si>
  <si>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</si>
  <si>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</si>
  <si>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</si>
  <si>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</si>
  <si>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</si>
  <si>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</si>
  <si>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</si>
  <si>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</si>
  <si>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</si>
  <si>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</si>
  <si>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</si>
  <si>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</si>
  <si>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</si>
  <si>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</si>
  <si>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</si>
  <si>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</si>
  <si>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</si>
  <si>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</si>
  <si>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</si>
  <si>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</si>
  <si>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</si>
  <si>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</si>
  <si>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</si>
  <si>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</si>
  <si>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</si>
  <si>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</si>
  <si>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</si>
  <si>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</si>
  <si>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</si>
  <si>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</si>
  <si>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</si>
  <si>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</si>
  <si>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</si>
  <si>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</si>
  <si>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</si>
  <si>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</si>
  <si>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</si>
  <si>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</si>
  <si>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</si>
  <si>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</si>
  <si>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</si>
  <si>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</si>
  <si>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</si>
  <si>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</si>
  <si>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</si>
  <si>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</si>
  <si>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</si>
  <si>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</si>
  <si>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</si>
  <si>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</si>
  <si>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</si>
  <si>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</si>
  <si>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</si>
  <si>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</si>
  <si>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</si>
  <si>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</si>
  <si>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</si>
  <si>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</si>
  <si>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</si>
  <si>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</si>
  <si>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</si>
  <si>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</si>
  <si>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</si>
  <si>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</si>
  <si>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</si>
  <si>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</si>
  <si>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</si>
  <si>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</si>
  <si>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</si>
  <si>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</si>
  <si>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</si>
  <si>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</si>
  <si>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</si>
  <si>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</si>
  <si>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</si>
  <si>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</si>
  <si>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</si>
  <si>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</si>
  <si>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</si>
  <si>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</si>
  <si>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</si>
  <si>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</si>
  <si>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</si>
  <si>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</si>
  <si>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</si>
  <si>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</si>
  <si>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</si>
  <si>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</si>
  <si>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</si>
  <si>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</si>
  <si>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</si>
  <si>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</si>
  <si>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</si>
  <si>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</si>
  <si>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</si>
  <si>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</si>
  <si>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</si>
  <si>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</si>
  <si>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</si>
  <si>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</si>
  <si>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</si>
  <si>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</si>
  <si>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</si>
  <si>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</si>
  <si>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</si>
  <si>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</si>
  <si>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</si>
  <si>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</si>
  <si>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</si>
  <si>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</si>
  <si>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</si>
  <si>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</si>
  <si>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</si>
  <si>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</si>
  <si>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</si>
  <si>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</si>
  <si>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</si>
  <si>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</si>
  <si>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</si>
  <si>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</si>
  <si>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</si>
  <si>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</si>
  <si>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</si>
  <si>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</si>
  <si>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</si>
  <si>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</si>
  <si>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</si>
  <si>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</si>
  <si>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</si>
  <si>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</si>
  <si>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</si>
  <si>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</si>
  <si>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</si>
  <si>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</si>
  <si>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</si>
  <si>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</si>
  <si>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</si>
  <si>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</si>
  <si>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</si>
  <si>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</si>
  <si>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</si>
  <si>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</si>
  <si>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</si>
  <si>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</si>
  <si>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</si>
  <si>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</si>
  <si>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</si>
  <si>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</si>
  <si>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</si>
  <si>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</si>
  <si>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</si>
  <si>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</si>
  <si>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</si>
  <si>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</si>
  <si>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</si>
  <si>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</si>
  <si>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</si>
  <si>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</si>
  <si>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</si>
  <si>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</si>
  <si>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</si>
  <si>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</si>
  <si>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</si>
  <si>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</si>
  <si>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</si>
  <si>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</si>
  <si>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</si>
  <si>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</si>
  <si>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</si>
  <si>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</si>
  <si>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</si>
  <si>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</si>
  <si>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</si>
  <si>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</si>
  <si>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</si>
  <si>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</si>
  <si>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</si>
  <si>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</si>
  <si>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</si>
  <si>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</si>
  <si>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</si>
  <si>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</si>
  <si>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</si>
  <si>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</si>
  <si>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</si>
  <si>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</si>
  <si>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</si>
  <si>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</si>
  <si>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</si>
  <si>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</si>
  <si>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</si>
  <si>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</si>
  <si>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</si>
  <si>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</si>
  <si>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</si>
  <si>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</si>
  <si>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</si>
  <si>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</si>
  <si>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</si>
  <si>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</si>
  <si>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</si>
  <si>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</si>
  <si>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</si>
  <si>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</si>
  <si>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</si>
  <si>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</si>
  <si>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</si>
  <si>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</si>
  <si>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</si>
  <si>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</si>
  <si>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</si>
  <si>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</si>
  <si>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</si>
  <si>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</si>
  <si>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</si>
  <si>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</si>
  <si>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</si>
  <si>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</si>
  <si>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</si>
  <si>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</si>
  <si>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</si>
  <si>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</si>
  <si>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</si>
  <si>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</si>
  <si>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</si>
  <si>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</si>
  <si>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</si>
  <si>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</si>
  <si>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</si>
  <si>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</si>
  <si>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</si>
  <si>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</si>
  <si>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</si>
  <si>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</si>
  <si>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</si>
  <si>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</si>
  <si>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</si>
  <si>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</si>
  <si>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</si>
  <si>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</si>
  <si>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</si>
  <si>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</si>
  <si>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</si>
  <si>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</si>
  <si>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</si>
  <si>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</si>
  <si>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</si>
  <si>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</si>
  <si>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</si>
  <si>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</si>
  <si>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</si>
  <si>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</si>
  <si>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</si>
  <si>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</si>
  <si>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</si>
  <si>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</si>
  <si>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</si>
  <si>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</si>
  <si>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</si>
  <si>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</si>
  <si>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</si>
  <si>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</si>
  <si>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</si>
  <si>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</si>
  <si>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</si>
  <si>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</si>
  <si>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</si>
  <si>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</si>
  <si>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</si>
  <si>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</si>
  <si>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</si>
  <si>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</si>
  <si>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</si>
  <si>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</si>
  <si>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</si>
  <si>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</si>
  <si>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</si>
  <si>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</si>
  <si>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</si>
  <si>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</si>
  <si>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</si>
  <si>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</si>
  <si>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</si>
  <si>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</si>
  <si>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</si>
  <si>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</si>
  <si>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</si>
  <si>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</si>
  <si>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</si>
  <si>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</si>
  <si>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</si>
  <si>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</si>
  <si>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</si>
  <si>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</si>
  <si>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</si>
  <si>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</si>
  <si>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</si>
  <si>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</si>
  <si>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</si>
  <si>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</si>
  <si>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</si>
  <si>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</si>
  <si>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</si>
  <si>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</si>
  <si>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</si>
  <si>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</si>
  <si>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</si>
  <si>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</si>
  <si>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</si>
  <si>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</si>
  <si>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</si>
  <si>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</si>
  <si>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</si>
  <si>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</si>
  <si>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</si>
  <si>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</si>
  <si>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</si>
  <si>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</si>
  <si>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</si>
  <si>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</si>
  <si>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</si>
  <si>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</si>
  <si>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</si>
  <si>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</si>
  <si>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</si>
  <si>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</si>
  <si>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</si>
  <si>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</si>
  <si>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</si>
  <si>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</si>
  <si>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</si>
  <si>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</si>
  <si>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</si>
  <si>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</si>
  <si>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</si>
  <si>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</si>
  <si>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</si>
  <si>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</si>
  <si>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</si>
  <si>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</si>
  <si>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</si>
  <si>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</si>
  <si>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</si>
  <si>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</si>
  <si>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</si>
  <si>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</si>
  <si>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</si>
  <si>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</si>
  <si>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</si>
  <si>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</si>
  <si>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</si>
  <si>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</si>
  <si>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</si>
  <si>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</si>
  <si>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</si>
  <si>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</si>
  <si>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</si>
  <si>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</si>
  <si>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</si>
  <si>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</si>
  <si>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</si>
  <si>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</si>
  <si>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</si>
  <si>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</si>
  <si>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</si>
  <si>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</si>
  <si>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</si>
  <si>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</si>
  <si>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</si>
  <si>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</si>
  <si>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</si>
  <si>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</si>
  <si>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</si>
  <si>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</si>
  <si>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</si>
  <si>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</si>
  <si>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</si>
  <si>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</si>
  <si>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</si>
  <si>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</si>
  <si>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</si>
  <si>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</si>
  <si>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</si>
  <si>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</si>
  <si>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</si>
  <si>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</si>
  <si>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</si>
  <si>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</si>
  <si>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</si>
  <si>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</si>
  <si>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</si>
  <si>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</si>
  <si>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</si>
  <si>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</si>
  <si>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</si>
  <si>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</si>
  <si>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</si>
  <si>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</si>
  <si>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</si>
  <si>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</si>
  <si>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</si>
  <si>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</si>
  <si>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</si>
  <si>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</si>
  <si>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</si>
  <si>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</si>
  <si>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</si>
  <si>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</si>
  <si>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</si>
  <si>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</si>
  <si>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</si>
  <si>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</si>
  <si>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</si>
  <si>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</si>
  <si>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</si>
  <si>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</si>
  <si>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</si>
  <si>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</si>
  <si>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</si>
  <si>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</si>
  <si>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</si>
  <si>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</si>
  <si>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</si>
  <si>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</si>
  <si>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</si>
  <si>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</si>
  <si>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</si>
  <si>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</si>
  <si>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</si>
  <si>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</si>
  <si>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</si>
  <si>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</si>
  <si>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</si>
  <si>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</si>
  <si>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</si>
  <si>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</si>
  <si>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</si>
  <si>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</si>
  <si>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</si>
  <si>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</si>
  <si>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</si>
  <si>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</si>
  <si>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</si>
  <si>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</si>
  <si>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</si>
  <si>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</si>
  <si>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</si>
  <si>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</si>
  <si>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</si>
  <si>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</si>
  <si>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</si>
  <si>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</si>
  <si>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</si>
  <si>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</si>
  <si>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</si>
  <si>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</si>
  <si>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</si>
  <si>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</si>
  <si>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</si>
  <si>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</si>
  <si>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</si>
  <si>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</si>
  <si>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</si>
  <si>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</si>
  <si>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</si>
  <si>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</si>
  <si>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</si>
  <si>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</si>
  <si>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</si>
  <si>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</si>
  <si>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</si>
  <si>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</si>
  <si>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</si>
  <si>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</si>
  <si>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</si>
  <si>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</si>
  <si>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</si>
  <si>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</si>
  <si>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</si>
  <si>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</si>
  <si>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</si>
  <si>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</si>
  <si>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</si>
  <si>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</si>
  <si>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</si>
  <si>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</si>
  <si>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</si>
  <si>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</si>
  <si>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</si>
  <si>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</si>
  <si>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</si>
  <si>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</si>
  <si>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</si>
  <si>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</si>
  <si>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</si>
  <si>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</si>
  <si>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</si>
  <si>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</si>
  <si>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</si>
  <si>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</si>
  <si>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</si>
  <si>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</si>
  <si>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</si>
  <si>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</si>
  <si>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</si>
  <si>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</si>
  <si>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</si>
  <si>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</si>
  <si>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</si>
  <si>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</si>
  <si>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</si>
  <si>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</si>
  <si>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</si>
  <si>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</si>
  <si>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</si>
  <si>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</si>
  <si>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</si>
  <si>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</si>
  <si>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</si>
  <si>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</si>
  <si>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</si>
  <si>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</si>
  <si>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</si>
  <si>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</si>
  <si>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</si>
  <si>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</si>
  <si>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</si>
  <si>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</si>
  <si>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</si>
  <si>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</si>
  <si>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</si>
  <si>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</si>
  <si>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</si>
  <si>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</si>
  <si>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</si>
  <si>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</si>
  <si>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</si>
  <si>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</si>
  <si>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</si>
  <si>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</si>
  <si>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</si>
  <si>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</si>
  <si>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</si>
  <si>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</si>
  <si>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</si>
  <si>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</si>
  <si>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</si>
  <si>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</si>
  <si>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</si>
  <si>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</si>
  <si>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</si>
  <si>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</si>
  <si>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</si>
  <si>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</si>
  <si>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</si>
  <si>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</si>
  <si>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</si>
  <si>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</si>
  <si>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</si>
  <si>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</si>
  <si>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</si>
  <si>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</si>
  <si>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</si>
  <si>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</si>
  <si>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</si>
  <si>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</si>
  <si>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</si>
  <si>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</si>
  <si>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</si>
  <si>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</si>
  <si>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</si>
  <si>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</si>
  <si>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</si>
  <si>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</si>
  <si>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</si>
  <si>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</si>
  <si>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</si>
  <si>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</si>
  <si>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</si>
  <si>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</si>
  <si>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</si>
  <si>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</si>
  <si>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</si>
  <si>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</si>
  <si>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</si>
  <si>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</si>
  <si>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</si>
  <si>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</si>
  <si>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</si>
  <si>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</si>
  <si>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</si>
  <si>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</si>
  <si>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</si>
  <si>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</si>
  <si>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</si>
  <si>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</si>
  <si>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</si>
  <si>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</si>
  <si>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</si>
  <si>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</si>
  <si>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</si>
  <si>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</si>
  <si>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</si>
  <si>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</si>
  <si>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</si>
  <si>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</si>
  <si>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</si>
  <si>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</si>
  <si>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</si>
  <si>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</si>
  <si>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</si>
  <si>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</si>
  <si>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</si>
  <si>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</si>
  <si>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</si>
  <si>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</si>
  <si>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</si>
  <si>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</si>
  <si>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</si>
  <si>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</si>
  <si>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</si>
  <si>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</si>
  <si>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</si>
  <si>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</si>
  <si>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</si>
  <si>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</si>
  <si>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</si>
  <si>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</si>
  <si>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</si>
  <si>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</si>
  <si>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</si>
  <si>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</si>
  <si>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</si>
  <si>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</si>
  <si>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</si>
  <si>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</si>
  <si>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</si>
  <si>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</si>
  <si>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</si>
  <si>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</si>
  <si>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</si>
  <si>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</si>
  <si>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</si>
  <si>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</si>
  <si>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</si>
  <si>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</si>
  <si>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</si>
  <si>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</si>
  <si>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</si>
  <si>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</si>
  <si>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</si>
  <si>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</si>
  <si>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</si>
  <si>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</si>
  <si>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</si>
  <si>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</si>
  <si>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</si>
  <si>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</si>
  <si>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</si>
  <si>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</si>
  <si>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</si>
  <si>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</si>
  <si>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</si>
  <si>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</si>
  <si>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</si>
  <si>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</si>
  <si>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</si>
  <si>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</si>
  <si>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</si>
  <si>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</si>
  <si>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</si>
  <si>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</si>
  <si>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</si>
  <si>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</si>
  <si>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</si>
  <si>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</si>
  <si>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</si>
  <si>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</si>
  <si>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</si>
  <si>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</si>
  <si>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</si>
  <si>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</si>
  <si>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</si>
  <si>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</si>
  <si>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</si>
  <si>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</si>
  <si>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</si>
  <si>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</si>
  <si>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</si>
  <si>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</si>
  <si>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</si>
  <si>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</si>
  <si>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</si>
  <si>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</si>
  <si>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</si>
  <si>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</si>
  <si>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</si>
  <si>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</si>
  <si>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</si>
  <si>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</si>
  <si>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</si>
  <si>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</si>
  <si>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</si>
  <si>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</si>
  <si>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</si>
  <si>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</si>
  <si>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</si>
  <si>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</si>
  <si>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</si>
  <si>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</si>
  <si>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</si>
  <si>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</si>
  <si>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</si>
  <si>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</si>
  <si>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</si>
  <si>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</si>
  <si>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</si>
  <si>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</si>
  <si>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</si>
  <si>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</si>
  <si>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</si>
  <si>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</si>
  <si>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</si>
  <si>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</si>
  <si>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</si>
  <si>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</si>
  <si>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</si>
  <si>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</si>
  <si>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</si>
  <si>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</si>
  <si>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</si>
  <si>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</si>
  <si>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</si>
  <si>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</si>
  <si>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</si>
  <si>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</si>
  <si>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</si>
  <si>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</si>
  <si>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</si>
  <si>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</si>
  <si>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</si>
  <si>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</si>
  <si>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</si>
  <si>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</si>
  <si>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</si>
  <si>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</si>
  <si>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</si>
  <si>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</si>
  <si>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</si>
  <si>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</si>
  <si>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</si>
  <si>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</si>
  <si>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</si>
  <si>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</si>
  <si>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</si>
  <si>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</si>
  <si>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</si>
  <si>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</si>
  <si>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</si>
  <si>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</si>
  <si>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</si>
  <si>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</si>
  <si>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</si>
  <si>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</si>
  <si>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</si>
  <si>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</si>
  <si>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</si>
  <si>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</si>
  <si>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</si>
  <si>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</si>
  <si>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</si>
  <si>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</si>
  <si>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</si>
  <si>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</si>
  <si>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</si>
  <si>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</si>
  <si>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</si>
  <si>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</si>
  <si>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</si>
  <si>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</si>
  <si>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</si>
  <si>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</si>
  <si>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</si>
  <si>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</si>
  <si>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</si>
  <si>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</si>
  <si>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</si>
  <si>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</si>
  <si>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</si>
  <si>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</si>
  <si>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</si>
  <si>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</si>
  <si>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</si>
  <si>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</si>
  <si>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</si>
  <si>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</si>
  <si>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</si>
  <si>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</si>
  <si>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</si>
  <si>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</si>
  <si>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</si>
  <si>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</si>
  <si>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</si>
  <si>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</si>
  <si>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</si>
  <si>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</si>
  <si>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</si>
  <si>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</si>
  <si>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</si>
  <si>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</si>
  <si>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</si>
  <si>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</si>
  <si>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</si>
  <si>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</si>
  <si>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</si>
  <si>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</si>
  <si>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</si>
  <si>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</si>
  <si>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</si>
  <si>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</si>
  <si>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</si>
  <si>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</si>
  <si>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</si>
  <si>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</si>
  <si>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</si>
  <si>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</si>
  <si>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</si>
  <si>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</si>
  <si>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</si>
  <si>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</si>
  <si>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</si>
  <si>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</si>
  <si>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</si>
  <si>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</si>
  <si>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</si>
  <si>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</si>
  <si>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</si>
  <si>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</si>
  <si>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</si>
  <si>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</si>
  <si>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</si>
  <si>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</si>
  <si>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</si>
  <si>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</si>
  <si>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</si>
  <si>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</si>
  <si>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</si>
  <si>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</si>
  <si>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</si>
  <si>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</si>
  <si>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</si>
  <si>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</si>
  <si>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</si>
  <si>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</si>
  <si>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</si>
  <si>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</si>
  <si>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</si>
  <si>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</si>
  <si>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</si>
  <si>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</si>
  <si>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</si>
  <si>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</si>
  <si>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</si>
  <si>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</si>
  <si>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</si>
  <si>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</si>
  <si>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</si>
  <si>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</si>
  <si>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</si>
  <si>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</si>
  <si>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</si>
  <si>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</si>
  <si>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</si>
  <si>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</si>
  <si>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</si>
  <si>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</si>
  <si>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</si>
  <si>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</si>
  <si>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</si>
  <si>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</si>
  <si>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</si>
  <si>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</si>
  <si>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</si>
  <si>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</si>
  <si>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</si>
  <si>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</si>
  <si>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</si>
  <si>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</si>
  <si>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</si>
  <si>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</si>
  <si>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</si>
  <si>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</si>
  <si>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</si>
  <si>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</si>
  <si>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</si>
  <si>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</si>
  <si>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</si>
  <si>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</si>
  <si>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</si>
  <si>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</si>
  <si>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</si>
  <si>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</si>
  <si>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</si>
  <si>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</si>
  <si>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</si>
  <si>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</si>
  <si>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</si>
  <si>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</si>
  <si>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</si>
  <si>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</si>
  <si>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</si>
  <si>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</si>
  <si>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</si>
  <si>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</si>
  <si>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</si>
  <si>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</si>
  <si>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</si>
  <si>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</si>
  <si>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</si>
  <si>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</si>
  <si>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</si>
  <si>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</si>
  <si>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</si>
  <si>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</si>
  <si>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</si>
  <si>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</si>
  <si>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</si>
  <si>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</si>
  <si>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</si>
  <si>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</si>
  <si>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</si>
  <si>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</si>
  <si>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</si>
  <si>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</si>
  <si>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</si>
  <si>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</si>
  <si>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</si>
  <si>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</si>
  <si>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</si>
  <si>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</si>
  <si>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</si>
  <si>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</si>
  <si>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</si>
  <si>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</si>
  <si>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</si>
  <si>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</si>
  <si>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</si>
  <si>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</si>
  <si>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</si>
  <si>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</si>
  <si>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</si>
  <si>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</si>
  <si>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</si>
  <si>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</si>
  <si>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</si>
  <si>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</si>
  <si>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</si>
  <si>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</si>
  <si>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</si>
  <si>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</si>
  <si>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</si>
  <si>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</si>
  <si>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</si>
  <si>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</si>
  <si>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</si>
  <si>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</si>
  <si>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</si>
  <si>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</si>
  <si>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</si>
  <si>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</si>
  <si>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</si>
  <si>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</si>
  <si>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</si>
  <si>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</si>
  <si>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</si>
  <si>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</si>
  <si>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</si>
  <si>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</si>
  <si>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</si>
  <si>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</si>
  <si>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</si>
  <si>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</si>
  <si>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</si>
  <si>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</si>
  <si>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</si>
  <si>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</si>
  <si>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</si>
  <si>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</si>
  <si>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</si>
  <si>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</si>
  <si>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</si>
  <si>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</si>
  <si>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</si>
  <si>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</si>
  <si>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</si>
  <si>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</si>
  <si>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</si>
  <si>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</si>
  <si>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</si>
  <si>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</si>
  <si>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</si>
  <si>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</si>
  <si>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</si>
  <si>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</si>
  <si>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</si>
  <si>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</si>
  <si>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</si>
  <si>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</si>
  <si>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</si>
  <si>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</si>
  <si>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</si>
  <si>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</si>
  <si>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</si>
  <si>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</si>
  <si>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</si>
  <si>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</si>
  <si>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</si>
  <si>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</si>
  <si>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</si>
  <si>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</si>
  <si>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</si>
  <si>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</si>
  <si>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</si>
  <si>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</si>
  <si>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</si>
  <si>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</si>
  <si>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</si>
  <si>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</si>
  <si>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</si>
  <si>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</si>
  <si>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</si>
  <si>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</si>
  <si>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</si>
  <si>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</si>
  <si>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</si>
  <si>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</si>
  <si>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</si>
  <si>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</si>
  <si>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</si>
  <si>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</si>
  <si>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</si>
  <si>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</si>
  <si>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</si>
  <si>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</si>
  <si>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</si>
  <si>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</si>
  <si>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</si>
  <si>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</si>
  <si>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</si>
  <si>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</si>
  <si>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</si>
  <si>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</si>
  <si>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</si>
  <si>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</si>
  <si>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</si>
  <si>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</si>
  <si>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</si>
  <si>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</si>
  <si>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</si>
  <si>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</si>
  <si>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</si>
  <si>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</si>
  <si>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</si>
  <si>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</si>
  <si>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</si>
  <si>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</si>
  <si>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</si>
  <si>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</si>
  <si>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</si>
  <si>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</si>
  <si>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</si>
  <si>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</si>
  <si>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</si>
  <si>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</si>
  <si>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</si>
  <si>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</si>
  <si>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</si>
  <si>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</si>
  <si>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</si>
  <si>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</si>
  <si>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</si>
  <si>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</si>
  <si>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</si>
  <si>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</si>
  <si>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</si>
  <si>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</si>
  <si>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</si>
  <si>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</si>
  <si>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</si>
  <si>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</si>
  <si>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</si>
  <si>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</si>
  <si>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</si>
  <si>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</si>
  <si>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</si>
  <si>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</si>
  <si>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</si>
  <si>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</si>
  <si>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</si>
  <si>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</si>
  <si>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</si>
  <si>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</si>
  <si>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</si>
  <si>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</si>
  <si>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</si>
  <si>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</si>
  <si>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</si>
  <si>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</si>
  <si>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</si>
  <si>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</si>
  <si>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</si>
  <si>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</si>
  <si>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</si>
  <si>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</si>
  <si>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</si>
  <si>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</si>
  <si>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</si>
  <si>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</si>
  <si>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</si>
  <si>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</si>
  <si>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</si>
  <si>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</si>
  <si>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</si>
  <si>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</si>
  <si>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</si>
  <si>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</si>
  <si>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</si>
  <si>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</si>
  <si>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</si>
  <si>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</si>
  <si>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</si>
  <si>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</si>
  <si>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</si>
  <si>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</si>
  <si>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</si>
  <si>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</si>
  <si>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</si>
  <si>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</si>
  <si>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</si>
  <si>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</si>
  <si>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</si>
  <si>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</si>
  <si>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</si>
  <si>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</si>
  <si>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</si>
  <si>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</si>
  <si>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</si>
  <si>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</si>
  <si>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</si>
  <si>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</si>
  <si>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</si>
  <si>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</si>
  <si>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</si>
  <si>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</si>
  <si>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</si>
  <si>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</si>
  <si>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</si>
  <si>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</si>
  <si>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</si>
  <si>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</si>
  <si>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</si>
  <si>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</si>
  <si>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</si>
  <si>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</si>
  <si>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</si>
  <si>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</si>
  <si>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</si>
  <si>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</si>
  <si>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</si>
  <si>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</si>
  <si>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</si>
  <si>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</si>
  <si>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</si>
  <si>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</si>
  <si>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</si>
  <si>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</si>
  <si>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</si>
  <si>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</si>
  <si>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</si>
  <si>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</si>
  <si>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</si>
  <si>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</si>
  <si>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</si>
  <si>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</si>
  <si>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</si>
  <si>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</si>
  <si>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</si>
  <si>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</si>
  <si>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</si>
  <si>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</si>
  <si>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</si>
  <si>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</si>
  <si>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</si>
  <si>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</si>
  <si>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</si>
  <si>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</si>
  <si>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</si>
  <si>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</si>
  <si>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</si>
  <si>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</si>
  <si>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</si>
  <si>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</si>
  <si>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</si>
  <si>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</si>
  <si>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</si>
  <si>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</si>
  <si>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</si>
  <si>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</si>
  <si>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</si>
  <si>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</si>
  <si>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</si>
  <si>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</si>
  <si>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</si>
  <si>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</si>
  <si>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</si>
  <si>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</si>
  <si>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</si>
  <si>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</si>
  <si>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</si>
  <si>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</si>
  <si>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</si>
  <si>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</si>
  <si>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</si>
  <si>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</si>
  <si>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</si>
  <si>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</si>
  <si>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</si>
  <si>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</si>
  <si>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</si>
  <si>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</si>
  <si>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</si>
  <si>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</si>
  <si>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</si>
  <si>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</si>
  <si>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</si>
  <si>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</si>
  <si>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</si>
  <si>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</si>
  <si>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</si>
  <si>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</si>
  <si>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</si>
  <si>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</si>
  <si>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</si>
  <si>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</si>
  <si>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</si>
  <si>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</si>
  <si>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</si>
  <si>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</si>
  <si>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</si>
  <si>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</si>
  <si>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</si>
  <si>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</si>
  <si>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</si>
  <si>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</si>
  <si>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</si>
  <si>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</si>
  <si>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</si>
  <si>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</si>
  <si>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</si>
  <si>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</si>
  <si>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</si>
  <si>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</si>
  <si>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</si>
  <si>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</si>
  <si>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</si>
  <si>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</si>
  <si>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</si>
  <si>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</si>
  <si>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</si>
  <si>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</si>
  <si>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</si>
  <si>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</si>
  <si>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</si>
  <si>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</si>
  <si>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</si>
  <si>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</si>
  <si>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</si>
  <si>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</si>
  <si>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</si>
  <si>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</si>
  <si>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</si>
  <si>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</si>
  <si>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</si>
  <si>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</si>
  <si>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</si>
  <si>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</si>
  <si>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</si>
  <si>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</si>
  <si>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</si>
  <si>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</si>
  <si>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</si>
  <si>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</si>
  <si>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</si>
  <si>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</si>
  <si>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</si>
  <si>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</si>
  <si>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</si>
  <si>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</si>
  <si>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</si>
  <si>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</si>
  <si>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</si>
  <si>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</si>
  <si>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</si>
  <si>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</si>
  <si>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</si>
  <si>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</si>
  <si>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</si>
  <si>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</si>
  <si>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</si>
  <si>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</si>
  <si>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</si>
  <si>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</si>
  <si>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</si>
  <si>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</si>
  <si>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</si>
  <si>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</si>
  <si>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</si>
  <si>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</si>
  <si>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</si>
  <si>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</si>
  <si>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</si>
  <si>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</si>
  <si>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</si>
  <si>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</si>
  <si>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</si>
  <si>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</si>
  <si>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</si>
  <si>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</si>
  <si>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</si>
  <si>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</si>
  <si>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</si>
  <si>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</si>
  <si>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</si>
  <si>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</si>
  <si>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</si>
  <si>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</si>
  <si>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</si>
  <si>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</si>
  <si>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</si>
  <si>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</si>
  <si>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</si>
  <si>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</si>
  <si>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</si>
  <si>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</si>
  <si>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</si>
  <si>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</si>
  <si>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</si>
  <si>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</si>
  <si>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</si>
  <si>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</si>
  <si>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</si>
  <si>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</si>
  <si>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</si>
  <si>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</si>
  <si>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</si>
  <si>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</si>
  <si>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</si>
  <si>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</si>
  <si>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</si>
  <si>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</si>
  <si>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</si>
  <si>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</si>
  <si>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</si>
  <si>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</si>
  <si>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</si>
  <si>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</si>
  <si>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</si>
  <si>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</si>
  <si>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</si>
  <si>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</si>
  <si>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</si>
  <si>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</si>
  <si>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</si>
  <si>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</si>
  <si>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</si>
  <si>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</si>
  <si>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</si>
  <si>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</si>
  <si>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</si>
  <si>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</si>
  <si>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</si>
  <si>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</si>
  <si>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</si>
  <si>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</si>
  <si>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</si>
  <si>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</si>
  <si>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</si>
  <si>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</si>
  <si>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</si>
  <si>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</si>
  <si>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</si>
  <si>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</si>
  <si>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</si>
  <si>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</si>
  <si>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</si>
  <si>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</si>
  <si>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</si>
  <si>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</si>
  <si>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</si>
  <si>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</si>
  <si>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</si>
  <si>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</si>
  <si>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</si>
  <si>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</si>
  <si>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</si>
  <si>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</si>
  <si>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</si>
  <si>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</si>
  <si>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</si>
  <si>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</si>
  <si>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</si>
  <si>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</si>
  <si>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</si>
  <si>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</si>
  <si>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</si>
  <si>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</si>
  <si>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</si>
  <si>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</si>
  <si>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</si>
  <si>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</si>
  <si>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</si>
  <si>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</si>
  <si>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</si>
  <si>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</si>
  <si>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</si>
  <si>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</si>
  <si>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</si>
  <si>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</si>
  <si>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</si>
  <si>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</si>
  <si>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</si>
  <si>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</si>
  <si>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</si>
  <si>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</si>
  <si>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</si>
  <si>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</si>
  <si>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</si>
  <si>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</si>
  <si>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</si>
  <si>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</si>
  <si>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</si>
  <si>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</si>
  <si>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</si>
  <si>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</si>
  <si>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</si>
  <si>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</si>
  <si>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</si>
  <si>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</si>
  <si>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</si>
  <si>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</si>
  <si>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</si>
  <si>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</si>
  <si>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</si>
  <si>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</si>
  <si>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</si>
  <si>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</si>
  <si>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</si>
  <si>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</si>
  <si>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</si>
  <si>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</si>
  <si>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</si>
  <si>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</si>
  <si>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</si>
  <si>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</si>
  <si>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</si>
  <si>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</si>
  <si>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</si>
  <si>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</si>
  <si>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</si>
  <si>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</si>
  <si>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</si>
  <si>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</si>
  <si>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</si>
  <si>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</si>
  <si>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</si>
  <si>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</si>
  <si>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</si>
  <si>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</si>
  <si>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</si>
  <si>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</si>
  <si>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</si>
  <si>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</si>
  <si>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</si>
  <si>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</si>
  <si>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</si>
  <si>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</si>
  <si>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</si>
  <si>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</si>
  <si>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</si>
  <si>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</si>
  <si>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</si>
  <si>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</si>
  <si>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</si>
  <si>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</si>
  <si>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</si>
  <si>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</si>
  <si>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</si>
  <si>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</si>
  <si>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</si>
  <si>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</si>
  <si>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</si>
  <si>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</si>
  <si>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</si>
  <si>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</si>
  <si>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</si>
  <si>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</si>
  <si>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</si>
  <si>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</si>
  <si>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</si>
  <si>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</si>
  <si>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</si>
  <si>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</si>
  <si>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</si>
  <si>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</si>
  <si>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</si>
  <si>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</si>
  <si>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</si>
  <si>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</si>
  <si>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</si>
  <si>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</si>
  <si>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</si>
  <si>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</si>
  <si>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</si>
  <si>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</si>
  <si>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</si>
  <si>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</si>
  <si>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</si>
  <si>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</si>
  <si>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</si>
  <si>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</si>
  <si>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</si>
  <si>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</si>
  <si>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</si>
  <si>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</si>
  <si>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</si>
  <si>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</si>
  <si>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</si>
  <si>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</si>
  <si>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</si>
  <si>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</si>
  <si>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</si>
  <si>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</si>
  <si>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</si>
  <si>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</si>
  <si>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</si>
  <si>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</si>
  <si>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</si>
  <si>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</si>
  <si>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</si>
  <si>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</si>
  <si>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</si>
  <si>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</si>
  <si>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</si>
  <si>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</si>
  <si>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</si>
  <si>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</si>
  <si>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</si>
  <si>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</si>
  <si>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</si>
  <si>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</si>
  <si>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</si>
  <si>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</si>
  <si>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</si>
  <si>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</si>
  <si>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</si>
  <si>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</si>
  <si>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</si>
  <si>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</si>
  <si>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</si>
  <si>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</si>
  <si>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</si>
  <si>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</si>
  <si>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</si>
  <si>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</si>
  <si>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</si>
  <si>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</si>
  <si>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</si>
  <si>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</si>
  <si>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</si>
  <si>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</si>
  <si>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</si>
  <si>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</si>
  <si>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</si>
  <si>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</si>
  <si>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</si>
  <si>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</si>
  <si>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</si>
  <si>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</si>
  <si>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</si>
  <si>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</si>
  <si>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</si>
  <si>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</si>
  <si>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</si>
  <si>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</si>
  <si>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</si>
  <si>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</si>
  <si>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</si>
  <si>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</si>
  <si>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</si>
  <si>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</si>
  <si>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</si>
  <si>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</si>
  <si>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</si>
  <si>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</si>
  <si>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</si>
  <si>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</si>
  <si>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</si>
  <si>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</si>
  <si>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</si>
  <si>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</si>
  <si>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</si>
  <si>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</si>
  <si>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</si>
  <si>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</si>
  <si>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</si>
  <si>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</si>
  <si>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</si>
  <si>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</si>
  <si>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</si>
  <si>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</si>
  <si>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</si>
  <si>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</si>
  <si>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</si>
  <si>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</si>
  <si>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</si>
  <si>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</si>
  <si>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</si>
  <si>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</si>
  <si>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</si>
  <si>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</si>
  <si>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</si>
  <si>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</si>
  <si>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</si>
  <si>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</si>
  <si>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</si>
  <si>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</si>
  <si>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</si>
  <si>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</si>
  <si>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</si>
  <si>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</si>
  <si>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</si>
  <si>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</si>
  <si>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</si>
  <si>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</si>
  <si>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</si>
  <si>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</si>
  <si>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</si>
  <si>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</si>
  <si>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</si>
  <si>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</si>
  <si>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</si>
  <si>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</si>
  <si>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</si>
  <si>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</si>
  <si>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</si>
  <si>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</si>
  <si>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</si>
  <si>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</si>
  <si>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</si>
  <si>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</si>
  <si>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</si>
  <si>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</si>
  <si>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</si>
  <si>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</si>
  <si>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</si>
  <si>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</si>
  <si>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</si>
  <si>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</si>
  <si>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</si>
  <si>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</si>
  <si>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</si>
  <si>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</si>
  <si>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</si>
  <si>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</si>
  <si>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</si>
  <si>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</si>
  <si>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</si>
  <si>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</si>
  <si>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</si>
  <si>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</si>
  <si>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</si>
  <si>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</si>
  <si>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</si>
  <si>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</si>
  <si>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</si>
  <si>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</si>
  <si>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</si>
  <si>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</si>
  <si>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</si>
  <si>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</si>
  <si>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</si>
  <si>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</si>
  <si>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</si>
  <si>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</si>
  <si>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</si>
  <si>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</si>
  <si>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</si>
  <si>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</si>
  <si>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</si>
  <si>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</si>
  <si>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</si>
  <si>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</si>
  <si>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</si>
  <si>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</si>
  <si>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</si>
  <si>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</si>
  <si>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</si>
  <si>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</si>
  <si>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</si>
  <si>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</si>
  <si>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</si>
  <si>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</si>
  <si>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</si>
  <si>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</si>
  <si>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</si>
  <si>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</si>
  <si>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</si>
  <si>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</si>
  <si>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</si>
  <si>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</si>
  <si>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</si>
  <si>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</si>
  <si>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</si>
  <si>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</si>
  <si>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</si>
  <si>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</si>
  <si>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</si>
  <si>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</si>
  <si>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</si>
  <si>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</si>
  <si>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</si>
  <si>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</si>
  <si>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</si>
  <si>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</si>
  <si>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</si>
  <si>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</si>
  <si>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</si>
  <si>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</si>
  <si>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</si>
  <si>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</si>
  <si>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</si>
  <si>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</si>
  <si>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</si>
  <si>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</si>
  <si>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</si>
  <si>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</si>
  <si>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</si>
  <si>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</si>
  <si>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</si>
  <si>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</si>
  <si>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</si>
  <si>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</si>
  <si>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</si>
  <si>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</si>
  <si>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</si>
  <si>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</si>
  <si>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</si>
  <si>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</si>
  <si>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</si>
  <si>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</si>
  <si>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</si>
  <si>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</si>
  <si>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</si>
  <si>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</si>
  <si>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</si>
  <si>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</si>
  <si>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</si>
  <si>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</si>
  <si>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</si>
  <si>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</si>
  <si>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</si>
  <si>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</si>
  <si>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</si>
  <si>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</si>
  <si>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</si>
  <si>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</si>
  <si>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</si>
  <si>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</si>
  <si>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</si>
  <si>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</si>
  <si>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</si>
  <si>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</si>
  <si>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</si>
  <si>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</si>
  <si>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</si>
  <si>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</si>
  <si>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</si>
  <si>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</si>
  <si>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</si>
  <si>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</si>
  <si>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</si>
  <si>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</si>
  <si>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</si>
  <si>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</si>
  <si>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</si>
  <si>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</si>
  <si>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</si>
  <si>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</si>
  <si>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</si>
  <si>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</si>
  <si>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</si>
  <si>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</si>
  <si>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</si>
  <si>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</si>
  <si>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</si>
  <si>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</si>
  <si>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</si>
  <si>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</si>
  <si>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</si>
  <si>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</si>
  <si>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</si>
  <si>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</si>
  <si>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</si>
  <si>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</si>
  <si>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</si>
  <si>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</si>
  <si>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</si>
  <si>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</si>
  <si>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</si>
  <si>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</si>
  <si>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</si>
  <si>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</si>
  <si>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</si>
  <si>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</si>
  <si>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</si>
  <si>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</si>
  <si>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</si>
  <si>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</si>
  <si>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</si>
  <si>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</si>
  <si>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</si>
  <si>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</si>
  <si>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</si>
  <si>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</si>
  <si>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</si>
  <si>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</si>
  <si>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</si>
  <si>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</si>
  <si>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</si>
  <si>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</si>
  <si>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</si>
  <si>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</si>
  <si>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</si>
  <si>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</si>
  <si>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</si>
  <si>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</si>
  <si>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</si>
  <si>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</si>
  <si>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</si>
  <si>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</si>
  <si>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</si>
  <si>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</si>
  <si>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</si>
  <si>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</si>
  <si>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</si>
  <si>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</si>
  <si>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</si>
  <si>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</si>
  <si>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</si>
  <si>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</si>
  <si>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</si>
  <si>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</si>
  <si>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</si>
  <si>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</si>
  <si>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</si>
  <si>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</si>
  <si>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</si>
  <si>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</si>
  <si>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</si>
  <si>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</si>
  <si>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</si>
  <si>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</si>
  <si>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</si>
  <si>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</si>
  <si>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</si>
  <si>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</si>
  <si>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</si>
  <si>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</si>
  <si>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</si>
  <si>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</si>
  <si>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</si>
  <si>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</si>
  <si>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</si>
  <si>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</si>
  <si>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</si>
  <si>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</si>
  <si>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</si>
  <si>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</si>
  <si>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</si>
  <si>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</si>
  <si>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</si>
  <si>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</si>
  <si>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</si>
  <si>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</si>
  <si>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</si>
  <si>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</si>
  <si>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</si>
  <si>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</si>
  <si>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</si>
  <si>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</si>
  <si>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</si>
  <si>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</si>
  <si>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</si>
  <si>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</si>
  <si>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</si>
  <si>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</si>
  <si>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</si>
  <si>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</si>
  <si>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</si>
  <si>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</si>
  <si>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</si>
  <si>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</si>
  <si>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</si>
  <si>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</si>
  <si>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</si>
  <si>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</si>
  <si>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</si>
  <si>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</si>
  <si>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</si>
  <si>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</si>
  <si>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</si>
  <si>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</si>
  <si>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</si>
  <si>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</si>
  <si>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</si>
  <si>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</si>
  <si>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</si>
  <si>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</si>
  <si>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</si>
  <si>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</si>
  <si>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</si>
  <si>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</si>
  <si>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</si>
  <si>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</si>
  <si>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</si>
  <si>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</si>
  <si>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</si>
  <si>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</si>
  <si>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</si>
  <si>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</si>
  <si>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</si>
  <si>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</si>
  <si>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</si>
  <si>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</si>
  <si>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</si>
  <si>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</si>
  <si>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</si>
  <si>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</si>
  <si>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</si>
  <si>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</si>
  <si>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</si>
  <si>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</si>
  <si>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</si>
  <si>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</si>
  <si>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</si>
  <si>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</si>
  <si>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</si>
  <si>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</si>
  <si>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</si>
  <si>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</si>
  <si>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</si>
  <si>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</si>
  <si>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</si>
  <si>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</si>
  <si>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</si>
  <si>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</si>
  <si>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</si>
  <si>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</si>
  <si>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</si>
  <si>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</si>
  <si>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</si>
  <si>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</si>
  <si>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</si>
  <si>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</si>
  <si>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</si>
  <si>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</si>
  <si>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</si>
  <si>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</si>
  <si>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</si>
  <si>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</si>
  <si>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</si>
  <si>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</si>
  <si>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</si>
  <si>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</si>
  <si>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</si>
  <si>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</si>
  <si>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</si>
  <si>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</si>
  <si>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</si>
  <si>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</si>
  <si>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</si>
  <si>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</si>
  <si>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</si>
  <si>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</si>
  <si>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</si>
  <si>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</si>
  <si>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</si>
  <si>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</si>
  <si>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</si>
  <si>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</si>
  <si>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</si>
  <si>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</si>
  <si>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</si>
  <si>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</si>
  <si>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</si>
  <si>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</si>
  <si>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</si>
  <si>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</si>
  <si>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</si>
  <si>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</si>
  <si>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</si>
  <si>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</si>
  <si>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</si>
  <si>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</si>
  <si>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</si>
  <si>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</si>
  <si>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</si>
  <si>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</si>
  <si>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</si>
  <si>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</si>
  <si>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</si>
  <si>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</si>
  <si>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</si>
  <si>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</si>
  <si>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</si>
  <si>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</si>
  <si>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</si>
  <si>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</si>
  <si>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</si>
  <si>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</si>
  <si>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</si>
  <si>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</si>
  <si>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</si>
  <si>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</si>
  <si>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</si>
  <si>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</si>
  <si>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</si>
  <si>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</si>
  <si>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</si>
  <si>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</si>
  <si>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</si>
  <si>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</si>
  <si>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</si>
  <si>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</si>
  <si>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</si>
  <si>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</si>
  <si>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</si>
  <si>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</si>
  <si>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</si>
  <si>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</si>
  <si>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</si>
  <si>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</si>
  <si>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</si>
  <si>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</si>
  <si>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</si>
  <si>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</si>
  <si>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</si>
  <si>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</si>
  <si>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</si>
  <si>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</si>
  <si>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</si>
  <si>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</si>
  <si>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</si>
  <si>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</si>
  <si>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</si>
  <si>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</si>
  <si>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</si>
  <si>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</si>
  <si>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</si>
  <si>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</si>
  <si>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</si>
  <si>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</si>
  <si>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</si>
  <si>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</si>
  <si>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</si>
  <si>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</si>
  <si>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</si>
  <si>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</si>
  <si>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</si>
  <si>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</si>
  <si>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</si>
  <si>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</si>
  <si>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</si>
  <si>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</si>
  <si>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</si>
  <si>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</si>
  <si>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</si>
  <si>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</si>
  <si>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</si>
  <si>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</si>
  <si>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</si>
  <si>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</si>
  <si>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</si>
  <si>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</si>
  <si>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</si>
  <si>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</si>
  <si>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</si>
  <si>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</si>
  <si>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</si>
  <si>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</si>
  <si>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</si>
  <si>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</si>
  <si>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</si>
  <si>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</si>
  <si>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</si>
  <si>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</si>
  <si>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</si>
  <si>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</si>
  <si>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</si>
  <si>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</si>
  <si>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</si>
  <si>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</si>
  <si>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</si>
  <si>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</si>
  <si>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</si>
  <si>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</si>
  <si>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</si>
  <si>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</si>
  <si>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</si>
  <si>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</si>
  <si>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</si>
  <si>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</si>
  <si>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</si>
  <si>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</si>
  <si>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</si>
  <si>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</si>
  <si>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</si>
  <si>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</si>
  <si>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</si>
  <si>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</si>
  <si>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</si>
  <si>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</si>
  <si>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</si>
  <si>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</si>
  <si>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</si>
  <si>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</si>
  <si>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</si>
  <si>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</si>
  <si>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</si>
  <si>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</si>
  <si>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</si>
  <si>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</si>
  <si>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</si>
  <si>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</si>
  <si>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</si>
  <si>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</si>
  <si>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</si>
  <si>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</si>
  <si>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</si>
  <si>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</si>
  <si>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</si>
  <si>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</si>
  <si>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</si>
  <si>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</si>
  <si>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</si>
  <si>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</si>
  <si>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</si>
  <si>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</si>
  <si>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</si>
  <si>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</si>
  <si>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</si>
  <si>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</si>
  <si>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</si>
  <si>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</si>
  <si>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</si>
  <si>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</si>
  <si>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</si>
  <si>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</si>
  <si>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</si>
  <si>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</si>
  <si>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</si>
  <si>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</si>
  <si>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</si>
  <si>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</si>
  <si>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</si>
  <si>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</si>
  <si>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</si>
  <si>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</si>
  <si>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</si>
  <si>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</si>
  <si>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</si>
  <si>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</si>
  <si>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</si>
  <si>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</si>
  <si>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</si>
  <si>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</si>
  <si>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</si>
  <si>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</si>
  <si>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</si>
  <si>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</si>
  <si>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</si>
  <si>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</si>
  <si>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</si>
  <si>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</si>
  <si>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</si>
  <si>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</si>
  <si>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</si>
  <si>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</si>
  <si>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</si>
  <si>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</si>
  <si>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</si>
  <si>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</si>
  <si>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</si>
  <si>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</si>
  <si>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</si>
  <si>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</si>
  <si>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</si>
  <si>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</si>
  <si>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</si>
  <si>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</si>
  <si>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</si>
  <si>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</si>
  <si>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</si>
  <si>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</si>
  <si>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</si>
  <si>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</si>
  <si>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</si>
  <si>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</si>
  <si>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</si>
  <si>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</si>
  <si>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</si>
  <si>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</si>
  <si>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</si>
  <si>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</si>
  <si>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</si>
  <si>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</si>
  <si>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</si>
  <si>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</si>
  <si>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</si>
  <si>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</si>
  <si>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</si>
  <si>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</si>
  <si>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</si>
  <si>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</si>
  <si>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</si>
  <si>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</si>
  <si>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</si>
  <si>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</si>
  <si>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</si>
  <si>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</si>
  <si>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</si>
  <si>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</si>
  <si>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</si>
  <si>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</si>
  <si>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</si>
  <si>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</si>
  <si>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</si>
  <si>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</si>
  <si>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</si>
  <si>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</si>
  <si>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</si>
  <si>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</si>
  <si>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</si>
  <si>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</si>
  <si>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</si>
  <si>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</si>
  <si>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</si>
  <si>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</si>
  <si>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</si>
  <si>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</si>
  <si>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</si>
  <si>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</si>
  <si>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</si>
  <si>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</si>
  <si>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</si>
  <si>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</si>
  <si>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</si>
  <si>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</si>
  <si>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</si>
  <si>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</si>
  <si>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</si>
  <si>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</si>
  <si>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</si>
  <si>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</si>
  <si>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</si>
  <si>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</si>
  <si>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</si>
  <si>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</si>
  <si>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</si>
  <si>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</si>
  <si>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</si>
  <si>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</si>
  <si>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</si>
  <si>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</si>
  <si>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</si>
  <si>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</si>
  <si>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</si>
  <si>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</si>
  <si>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</si>
  <si>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</si>
  <si>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</si>
  <si>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</si>
  <si>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</si>
  <si>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</si>
  <si>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</si>
  <si>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</si>
  <si>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</si>
  <si>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</si>
  <si>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</si>
  <si>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</si>
  <si>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</si>
  <si>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</si>
  <si>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</si>
  <si>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</si>
  <si>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</si>
  <si>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</si>
  <si>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</si>
  <si>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</si>
  <si>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</si>
  <si>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</si>
  <si>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</si>
  <si>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</si>
  <si>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</si>
  <si>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</si>
  <si>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</si>
  <si>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</si>
  <si>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</si>
  <si>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</si>
  <si>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</si>
  <si>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</si>
  <si>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</si>
  <si>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</si>
  <si>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</si>
  <si>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</si>
  <si>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</si>
  <si>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</si>
  <si>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</si>
  <si>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</si>
  <si>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</si>
  <si>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</si>
  <si>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</si>
  <si>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</si>
  <si>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</si>
  <si>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</si>
  <si>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</si>
  <si>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</si>
  <si>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</si>
  <si>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</si>
  <si>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</si>
  <si>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</si>
  <si>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</si>
  <si>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</si>
  <si>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</si>
  <si>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</si>
  <si>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</si>
  <si>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</si>
  <si>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</si>
  <si>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</si>
  <si>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</si>
  <si>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</si>
  <si>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</si>
  <si>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</si>
  <si>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</si>
  <si>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</si>
  <si>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</si>
  <si>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</si>
  <si>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</si>
  <si>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</si>
  <si>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</si>
  <si>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</si>
  <si>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</si>
  <si>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</si>
  <si>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</si>
  <si>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</si>
  <si>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</si>
  <si>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</si>
  <si>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</si>
  <si>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</si>
  <si>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</si>
  <si>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</si>
  <si>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</si>
  <si>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</si>
  <si>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</si>
  <si>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</si>
  <si>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</si>
  <si>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</si>
  <si>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</si>
  <si>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</si>
  <si>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</si>
  <si>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</si>
  <si>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</si>
  <si>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</si>
  <si>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</si>
  <si>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</si>
  <si>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</si>
  <si>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</si>
  <si>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</si>
  <si>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</si>
  <si>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</si>
  <si>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</si>
  <si>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</si>
  <si>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</si>
  <si>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</si>
  <si>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</si>
  <si>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</si>
  <si>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</si>
  <si>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</si>
  <si>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</si>
  <si>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</si>
  <si>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</si>
  <si>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</si>
  <si>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</si>
  <si>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</si>
  <si>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</si>
  <si>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</si>
  <si>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</si>
  <si>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</si>
  <si>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</si>
  <si>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</si>
  <si>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</si>
  <si>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</si>
  <si>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</si>
  <si>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</si>
  <si>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</si>
  <si>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</si>
  <si>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</si>
  <si>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</si>
  <si>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</si>
  <si>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</si>
  <si>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</si>
  <si>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</si>
  <si>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</si>
  <si>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</si>
  <si>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</si>
  <si>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</si>
  <si>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</si>
  <si>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</si>
  <si>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</si>
  <si>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</si>
  <si>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</si>
  <si>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</si>
  <si>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</si>
  <si>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</si>
  <si>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</si>
  <si>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</si>
  <si>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</si>
  <si>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</si>
  <si>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</si>
  <si>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</si>
  <si>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</si>
  <si>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</si>
  <si>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</si>
  <si>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</si>
  <si>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</si>
  <si>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</si>
  <si>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</si>
  <si>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</si>
  <si>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</si>
  <si>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</si>
  <si>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</si>
  <si>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</si>
  <si>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</si>
  <si>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</si>
  <si>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</si>
  <si>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</si>
  <si>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</si>
  <si>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</si>
  <si>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</si>
  <si>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</si>
  <si>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</si>
  <si>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</si>
  <si>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</si>
  <si>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</si>
  <si>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</si>
  <si>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</si>
  <si>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</si>
  <si>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</si>
  <si>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</si>
  <si>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</si>
  <si>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</si>
  <si>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</si>
  <si>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</si>
  <si>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</si>
  <si>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</si>
  <si>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</si>
  <si>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</si>
  <si>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</si>
  <si>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</si>
  <si>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</si>
  <si>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</si>
  <si>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</si>
  <si>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</si>
  <si>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</si>
  <si>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</si>
  <si>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</si>
  <si>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</si>
  <si>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</si>
  <si>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</si>
  <si>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</si>
  <si>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</si>
  <si>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</si>
  <si>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</si>
  <si>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</si>
  <si>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</si>
  <si>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</si>
  <si>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</si>
  <si>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</si>
  <si>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</si>
  <si>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</si>
  <si>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</si>
  <si>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</si>
  <si>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</si>
  <si>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</si>
  <si>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</si>
  <si>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</si>
  <si>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</si>
  <si>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</si>
  <si>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</si>
  <si>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</si>
  <si>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</si>
  <si>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</si>
  <si>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</si>
  <si>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</si>
  <si>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</si>
  <si>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</si>
  <si>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</si>
  <si>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</si>
  <si>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</si>
  <si>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</si>
  <si>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</si>
  <si>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</si>
  <si>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</si>
  <si>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</si>
  <si>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</si>
  <si>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</si>
  <si>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</si>
  <si>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</si>
  <si>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</si>
  <si>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</si>
  <si>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</si>
  <si>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</si>
  <si>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</si>
  <si>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</si>
  <si>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</si>
  <si>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</si>
  <si>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</si>
  <si>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</si>
  <si>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</si>
  <si>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</si>
  <si>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</si>
  <si>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</si>
  <si>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</si>
  <si>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</si>
  <si>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</si>
  <si>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</si>
  <si>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</si>
  <si>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</si>
  <si>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</si>
  <si>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</si>
  <si>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</si>
  <si>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</si>
  <si>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</si>
  <si>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</si>
  <si>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</si>
  <si>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</si>
  <si>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</si>
  <si>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</si>
  <si>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</si>
  <si>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</si>
  <si>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</si>
  <si>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</si>
  <si>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</si>
  <si>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</si>
  <si>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</si>
  <si>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</si>
  <si>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</si>
  <si>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</si>
  <si>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</si>
  <si>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</si>
  <si>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</si>
  <si>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</si>
  <si>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</si>
  <si>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</si>
  <si>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</si>
  <si>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</si>
  <si>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</si>
  <si>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</si>
  <si>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</si>
  <si>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</si>
  <si>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</si>
  <si>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</si>
  <si>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</si>
  <si>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</si>
  <si>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</si>
  <si>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</si>
  <si>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</si>
  <si>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</si>
  <si>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</si>
  <si>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</si>
  <si>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</si>
  <si>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</si>
  <si>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</si>
  <si>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</si>
  <si>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</si>
  <si>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</si>
  <si>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</si>
  <si>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</si>
  <si>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</si>
  <si>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</si>
  <si>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</si>
  <si>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</si>
  <si>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</si>
  <si>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</si>
  <si>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</si>
  <si>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</si>
  <si>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</si>
  <si>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</si>
  <si>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</si>
  <si>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</si>
  <si>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</si>
  <si>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</si>
  <si>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</si>
  <si>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</si>
  <si>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</si>
  <si>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</si>
  <si>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</si>
  <si>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</si>
  <si>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</si>
  <si>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</si>
  <si>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</si>
  <si>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</si>
  <si>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</si>
  <si>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</si>
  <si>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</si>
  <si>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</si>
  <si>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</si>
  <si>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</si>
  <si>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</si>
  <si>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</si>
  <si>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</si>
  <si>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</si>
  <si>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</si>
  <si>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</si>
  <si>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</si>
  <si>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</si>
  <si>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</si>
  <si>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</si>
  <si>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</si>
  <si>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</si>
  <si>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</si>
  <si>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</si>
  <si>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</si>
  <si>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</si>
  <si>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</si>
  <si>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</si>
  <si>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</si>
  <si>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</si>
  <si>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</si>
  <si>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</si>
  <si>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</si>
  <si>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</si>
  <si>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</si>
  <si>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</si>
  <si>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</si>
  <si>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</si>
  <si>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</si>
  <si>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</si>
  <si>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</si>
  <si>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</si>
  <si>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</si>
  <si>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</si>
  <si>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</si>
  <si>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</si>
  <si>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</si>
  <si>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</si>
  <si>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</si>
  <si>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</si>
  <si>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</si>
  <si>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</si>
  <si>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</si>
  <si>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</si>
  <si>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</si>
  <si>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</si>
  <si>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</si>
  <si>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</si>
  <si>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</si>
  <si>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</si>
  <si>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</si>
  <si>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</si>
  <si>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</si>
  <si>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</si>
  <si>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</si>
  <si>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</si>
  <si>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</si>
  <si>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</si>
  <si>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</si>
  <si>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</si>
  <si>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</si>
  <si>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</si>
  <si>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</si>
  <si>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</si>
  <si>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</si>
  <si>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</si>
  <si>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</si>
  <si>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</si>
  <si>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</si>
  <si>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</si>
  <si>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</si>
  <si>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</si>
  <si>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</si>
  <si>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</si>
  <si>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</si>
  <si>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</si>
  <si>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</si>
  <si>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</si>
  <si>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</si>
  <si>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</si>
  <si>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</si>
  <si>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</si>
  <si>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</si>
  <si>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</si>
  <si>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</si>
  <si>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</si>
  <si>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</si>
  <si>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</si>
  <si>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</si>
  <si>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</si>
  <si>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</si>
  <si>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</si>
  <si>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</si>
  <si>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</si>
  <si>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</si>
  <si>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</si>
  <si>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</si>
  <si>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</si>
  <si>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</si>
  <si>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</si>
  <si>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</si>
  <si>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</si>
  <si>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</si>
  <si>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</si>
  <si>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</si>
  <si>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</si>
  <si>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</si>
  <si>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</si>
  <si>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</si>
  <si>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</si>
  <si>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</si>
  <si>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</si>
  <si>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</si>
  <si>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</si>
  <si>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</si>
  <si>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</si>
  <si>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</si>
  <si>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</si>
  <si>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</si>
  <si>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</si>
  <si>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</si>
  <si>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</si>
  <si>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</si>
  <si>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</si>
  <si>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</si>
  <si>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</si>
  <si>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</si>
  <si>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</si>
  <si>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</si>
  <si>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</si>
  <si>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</si>
  <si>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</si>
  <si>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</si>
  <si>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</si>
  <si>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</si>
  <si>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</si>
  <si>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</si>
  <si>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</si>
  <si>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</si>
  <si>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</si>
  <si>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</si>
  <si>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</si>
  <si>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</si>
  <si>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</si>
  <si>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</si>
  <si>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</si>
  <si>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</si>
  <si>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</si>
  <si>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</si>
  <si>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</si>
  <si>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</si>
  <si>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</si>
  <si>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</si>
  <si>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</si>
  <si>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</si>
  <si>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</si>
  <si>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</si>
  <si>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</si>
  <si>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</si>
  <si>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</si>
  <si>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</si>
  <si>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</si>
  <si>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</si>
  <si>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</si>
  <si>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</si>
  <si>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</si>
  <si>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</si>
  <si>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</si>
  <si>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</si>
  <si>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</si>
  <si>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</si>
  <si>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</si>
  <si>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</si>
  <si>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</si>
  <si>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</si>
  <si>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</si>
  <si>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</si>
  <si>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</si>
  <si>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</si>
  <si>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</si>
  <si>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</si>
  <si>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</si>
  <si>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</si>
  <si>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</si>
  <si>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</si>
  <si>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</si>
  <si>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</si>
  <si>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</si>
  <si>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</si>
  <si>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</si>
  <si>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</si>
  <si>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</si>
  <si>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</si>
  <si>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</si>
  <si>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</si>
  <si>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</si>
  <si>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</si>
  <si>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</si>
  <si>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</si>
  <si>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</si>
  <si>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</si>
  <si>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</si>
  <si>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</si>
  <si>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</si>
  <si>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</si>
  <si>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</si>
  <si>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</si>
  <si>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</si>
  <si>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</si>
  <si>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</si>
  <si>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</si>
  <si>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</si>
  <si>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</si>
  <si>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</si>
  <si>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</si>
  <si>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</si>
  <si>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</si>
  <si>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</si>
  <si>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</si>
  <si>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</si>
  <si>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</si>
  <si>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</si>
  <si>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</si>
  <si>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</si>
  <si>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</si>
  <si>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</si>
  <si>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</si>
  <si>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</si>
  <si>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</si>
  <si>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</si>
  <si>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</si>
  <si>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</si>
  <si>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</si>
  <si>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</si>
  <si>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</si>
  <si>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</si>
  <si>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</si>
  <si>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</si>
  <si>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</si>
  <si>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</si>
  <si>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</si>
  <si>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</si>
  <si>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</si>
  <si>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</si>
  <si>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</si>
  <si>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</si>
  <si>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</si>
  <si>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</si>
  <si>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</si>
  <si>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</si>
  <si>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</si>
  <si>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</si>
  <si>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</si>
  <si>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</si>
  <si>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</si>
  <si>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</si>
  <si>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</si>
  <si>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</si>
  <si>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</si>
  <si>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</si>
  <si>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</si>
  <si>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</si>
  <si>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</si>
  <si>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</si>
  <si>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</si>
  <si>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</si>
  <si>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</si>
  <si>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</si>
  <si>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</si>
  <si>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</si>
  <si>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</si>
  <si>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</si>
  <si>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</si>
  <si>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</si>
  <si>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</si>
  <si>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</si>
  <si>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</si>
  <si>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</si>
  <si>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</si>
  <si>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</si>
  <si>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</si>
  <si>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</si>
  <si>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</si>
  <si>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</si>
  <si>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</si>
  <si>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</si>
  <si>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</si>
  <si>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</si>
  <si>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</si>
  <si>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</si>
  <si>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</si>
  <si>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</si>
  <si>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</si>
  <si>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</si>
  <si>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</si>
  <si>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</si>
  <si>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</si>
  <si>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</si>
  <si>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</si>
  <si>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</si>
  <si>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</si>
  <si>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</si>
  <si>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</si>
  <si>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</si>
  <si>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</si>
  <si>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</si>
  <si>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</si>
  <si>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</si>
  <si>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</si>
  <si>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</si>
  <si>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</si>
  <si>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</si>
  <si>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</si>
  <si>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</si>
  <si>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</si>
  <si>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</si>
  <si>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</si>
  <si>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</si>
  <si>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</si>
  <si>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</si>
  <si>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</si>
  <si>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</si>
  <si>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</si>
  <si>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</si>
  <si>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</si>
  <si>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</si>
  <si>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</si>
  <si>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</si>
  <si>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</si>
  <si>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</si>
  <si>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</si>
  <si>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</si>
  <si>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</si>
  <si>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</si>
  <si>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</si>
  <si>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</si>
  <si>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</si>
  <si>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</si>
  <si>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</si>
  <si>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</si>
  <si>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</si>
  <si>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</si>
  <si>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</si>
  <si>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</si>
  <si>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</si>
  <si>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</si>
  <si>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</si>
  <si>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</si>
  <si>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</si>
  <si>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</si>
  <si>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</si>
  <si>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</si>
  <si>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</si>
  <si>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</si>
  <si>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</si>
  <si>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</si>
  <si>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</si>
  <si>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</si>
  <si>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</si>
  <si>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</si>
  <si>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</si>
  <si>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</si>
  <si>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</si>
  <si>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</si>
  <si>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</si>
  <si>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</si>
  <si>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</si>
  <si>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</si>
  <si>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</si>
  <si>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</si>
  <si>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</si>
  <si>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</si>
  <si>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</si>
  <si>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</si>
  <si>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</si>
  <si>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</si>
  <si>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</si>
  <si>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</si>
  <si>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</si>
  <si>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</si>
  <si>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</si>
  <si>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</si>
  <si>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</si>
  <si>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</si>
  <si>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</si>
  <si>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</si>
  <si>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</si>
  <si>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</si>
  <si>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</si>
  <si>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</si>
  <si>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</si>
  <si>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</si>
  <si>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</si>
  <si>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</si>
  <si>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</si>
  <si>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</si>
  <si>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</si>
  <si>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</si>
  <si>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</si>
  <si>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</si>
  <si>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</si>
  <si>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</si>
  <si>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</si>
  <si>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</si>
  <si>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</si>
  <si>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</si>
  <si>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</si>
  <si>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</si>
  <si>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</si>
  <si>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</si>
  <si>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</si>
  <si>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</si>
  <si>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</si>
  <si>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</si>
  <si>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</si>
  <si>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</si>
  <si>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</si>
  <si>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</si>
  <si>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</si>
  <si>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</si>
  <si>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</si>
  <si>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</si>
  <si>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</si>
  <si>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</si>
  <si>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</si>
  <si>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</si>
  <si>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</si>
  <si>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</si>
  <si>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</si>
  <si>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</si>
  <si>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</si>
  <si>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</si>
  <si>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</si>
  <si>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</si>
  <si>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</si>
  <si>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</si>
  <si>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</si>
  <si>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</si>
  <si>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</si>
  <si>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</si>
  <si>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</si>
  <si>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</si>
  <si>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</si>
  <si>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</si>
  <si>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</si>
  <si>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</si>
  <si>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</si>
  <si>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</si>
  <si>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</si>
  <si>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</si>
  <si>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</si>
  <si>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</si>
  <si>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</si>
  <si>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</si>
  <si>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</si>
  <si>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</si>
  <si>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</si>
  <si>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</si>
  <si>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</si>
  <si>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</si>
  <si>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</si>
  <si>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</si>
  <si>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</si>
  <si>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</si>
  <si>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</si>
  <si>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</si>
  <si>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</si>
  <si>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</si>
  <si>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</si>
  <si>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</si>
  <si>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</si>
  <si>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</si>
  <si>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</si>
  <si>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</si>
  <si>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</si>
  <si>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</si>
  <si>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</si>
  <si>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</si>
  <si>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</si>
  <si>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</si>
  <si>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</si>
  <si>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</si>
  <si>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</si>
  <si>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</si>
  <si>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</si>
  <si>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</si>
  <si>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</si>
  <si>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</si>
  <si>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</si>
  <si>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</si>
  <si>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</si>
  <si>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</si>
  <si>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</si>
  <si>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</si>
  <si>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</si>
  <si>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</si>
  <si>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</si>
  <si>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</si>
  <si>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</si>
  <si>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</si>
  <si>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</si>
  <si>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</si>
  <si>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</si>
  <si>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</si>
  <si>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</si>
  <si>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</si>
  <si>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</si>
  <si>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</si>
  <si>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</si>
  <si>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</si>
  <si>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</si>
  <si>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</si>
  <si>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</si>
  <si>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</si>
  <si>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</si>
  <si>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</si>
  <si>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</si>
  <si>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</si>
  <si>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</si>
  <si>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</si>
  <si>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</si>
  <si>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</si>
  <si>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</si>
  <si>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</si>
  <si>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</si>
  <si>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</si>
  <si>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</si>
  <si>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</si>
  <si>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</si>
  <si>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</si>
  <si>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</si>
  <si>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</si>
  <si>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</si>
  <si>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</si>
  <si>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</si>
  <si>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</si>
  <si>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</si>
  <si>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</si>
  <si>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</si>
  <si>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</si>
  <si>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</si>
  <si>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</si>
  <si>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</si>
  <si>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</si>
  <si>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</si>
  <si>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</si>
  <si>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</si>
  <si>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</si>
  <si>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</si>
  <si>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</si>
  <si>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</si>
  <si>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</si>
  <si>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</si>
  <si>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</si>
  <si>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</si>
  <si>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</si>
  <si>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</si>
  <si>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</si>
  <si>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</si>
  <si>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</si>
  <si>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</si>
  <si>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</si>
  <si>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</si>
  <si>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</si>
  <si>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</si>
  <si>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</si>
  <si>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</si>
  <si>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</si>
  <si>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</si>
  <si>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</si>
  <si>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</si>
  <si>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</si>
  <si>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</si>
  <si>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</si>
  <si>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</si>
  <si>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</si>
  <si>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</si>
  <si>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</si>
  <si>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</si>
  <si>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</si>
  <si>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</si>
  <si>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</si>
  <si>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</si>
  <si>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</si>
  <si>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</si>
  <si>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</si>
  <si>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</si>
  <si>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</si>
  <si>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</si>
  <si>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</si>
  <si>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</si>
  <si>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</si>
  <si>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</si>
  <si>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</si>
  <si>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</si>
  <si>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</si>
  <si>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</si>
  <si>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</si>
  <si>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</si>
  <si>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</si>
  <si>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</si>
  <si>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</si>
  <si>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</si>
  <si>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</si>
  <si>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</si>
  <si>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</si>
  <si>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</si>
  <si>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</si>
  <si>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</si>
  <si>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</si>
  <si>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</si>
  <si>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</si>
  <si>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</si>
  <si>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</si>
  <si>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</si>
  <si>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</si>
  <si>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</si>
  <si>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</si>
  <si>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</si>
  <si>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</si>
  <si>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</si>
  <si>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</si>
  <si>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</si>
  <si>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</si>
  <si>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</si>
  <si>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</si>
  <si>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</si>
  <si>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</si>
  <si>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</si>
  <si>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</si>
  <si>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</si>
  <si>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</si>
  <si>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</si>
  <si>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</si>
  <si>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</si>
  <si>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</si>
  <si>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</si>
  <si>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</si>
  <si>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</si>
  <si>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</si>
  <si>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</si>
  <si>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</si>
  <si>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</si>
  <si>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</si>
  <si>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</si>
  <si>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</si>
  <si>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</si>
  <si>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</si>
  <si>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</si>
  <si>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</si>
  <si>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</si>
  <si>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</si>
  <si>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</si>
  <si>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</si>
  <si>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</si>
  <si>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</si>
  <si>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</si>
  <si>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</si>
  <si>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</si>
  <si>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</si>
  <si>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</si>
  <si>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</si>
  <si>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</si>
  <si>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</si>
  <si>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</si>
  <si>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</si>
  <si>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</si>
  <si>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</si>
  <si>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</si>
  <si>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</si>
  <si>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</si>
  <si>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</si>
  <si>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</si>
  <si>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</si>
  <si>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</si>
  <si>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</si>
  <si>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</si>
  <si>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</si>
  <si>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</si>
  <si>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</si>
  <si>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</si>
  <si>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</si>
  <si>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</si>
  <si>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</si>
  <si>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</si>
  <si>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</si>
  <si>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</si>
  <si>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</si>
  <si>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</si>
  <si>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</si>
  <si>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</si>
  <si>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</si>
  <si>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</si>
  <si>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</si>
  <si>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</si>
  <si>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</si>
  <si>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</si>
  <si>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</si>
  <si>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</si>
  <si>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</si>
  <si>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</si>
  <si>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</si>
  <si>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</si>
  <si>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</si>
  <si>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</si>
  <si>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</si>
  <si>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</si>
  <si>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</si>
  <si>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</si>
  <si>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</si>
  <si>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</si>
  <si>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</si>
  <si>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</si>
  <si>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</si>
  <si>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</si>
  <si>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</si>
  <si>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</si>
  <si>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</si>
  <si>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</si>
  <si>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</si>
  <si>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</si>
  <si>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</si>
  <si>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</si>
  <si>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</si>
  <si>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</si>
  <si>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</si>
  <si>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</si>
  <si>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</si>
  <si>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</si>
  <si>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</si>
  <si>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</si>
  <si>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</si>
  <si>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</si>
  <si>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</si>
  <si>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</si>
  <si>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</si>
  <si>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</si>
  <si>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</si>
  <si>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</si>
  <si>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</si>
  <si>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</si>
  <si>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</si>
  <si>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</si>
  <si>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</si>
  <si>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</si>
  <si>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</si>
  <si>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</si>
  <si>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</si>
  <si>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</si>
  <si>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</si>
  <si>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</si>
  <si>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</si>
  <si>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</si>
  <si>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</si>
  <si>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</si>
  <si>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</si>
  <si>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</si>
  <si>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</si>
  <si>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</si>
  <si>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</si>
  <si>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</si>
  <si>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</si>
  <si>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</si>
  <si>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</si>
  <si>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</si>
  <si>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</si>
  <si>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</si>
  <si>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</si>
  <si>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</si>
  <si>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</si>
  <si>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</si>
  <si>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</si>
  <si>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</si>
  <si>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</si>
  <si>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</si>
  <si>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</si>
  <si>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</si>
  <si>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</si>
  <si>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</si>
  <si>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</si>
  <si>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</si>
  <si>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</si>
  <si>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</si>
  <si>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</si>
  <si>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</si>
  <si>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</si>
  <si>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</si>
  <si>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</si>
  <si>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</si>
  <si>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</si>
  <si>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</si>
  <si>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</si>
  <si>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</si>
  <si>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</si>
  <si>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</si>
  <si>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</si>
  <si>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</si>
  <si>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</si>
  <si>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</si>
  <si>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</si>
  <si>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</si>
  <si>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</si>
  <si>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</si>
  <si>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</si>
  <si>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</si>
  <si>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</si>
  <si>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</si>
  <si>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</si>
  <si>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</si>
  <si>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</si>
  <si>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</si>
  <si>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</si>
  <si>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</si>
  <si>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</si>
  <si>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</si>
  <si>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</si>
  <si>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</si>
  <si>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</si>
  <si>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</si>
  <si>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</si>
  <si>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</si>
  <si>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</si>
  <si>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</si>
  <si>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</si>
  <si>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</si>
  <si>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</si>
  <si>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</si>
  <si>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</si>
  <si>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</si>
  <si>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</si>
  <si>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</si>
  <si>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</si>
  <si>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</si>
  <si>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</si>
  <si>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</si>
  <si>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</si>
  <si>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</si>
  <si>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</si>
  <si>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</si>
  <si>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</si>
  <si>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</si>
  <si>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</si>
  <si>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</si>
  <si>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</si>
  <si>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</si>
  <si>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</si>
  <si>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</si>
  <si>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</si>
  <si>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</si>
  <si>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</si>
  <si>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</si>
  <si>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</si>
  <si>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</si>
  <si>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</si>
  <si>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</si>
  <si>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</si>
  <si>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</si>
  <si>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</si>
  <si>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</si>
  <si>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</si>
  <si>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</si>
  <si>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</si>
  <si>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</si>
  <si>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</si>
  <si>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</si>
  <si>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</si>
  <si>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</si>
  <si>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</si>
  <si>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</si>
  <si>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</si>
  <si>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</si>
  <si>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</si>
  <si>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</si>
  <si>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</si>
  <si>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</si>
  <si>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</si>
  <si>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</si>
  <si>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</si>
  <si>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</si>
  <si>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</si>
  <si>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</si>
  <si>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</si>
  <si>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</si>
  <si>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</si>
  <si>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</si>
  <si>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</si>
  <si>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</si>
  <si>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</si>
  <si>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</si>
  <si>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</si>
  <si>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</si>
  <si>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</si>
  <si>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</si>
  <si>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</si>
  <si>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</si>
  <si>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</si>
  <si>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</si>
  <si>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</si>
  <si>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</si>
  <si>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</si>
  <si>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</si>
  <si>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</si>
  <si>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</si>
  <si>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</si>
  <si>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</si>
  <si>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</si>
  <si>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</si>
  <si>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</si>
  <si>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</si>
  <si>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</si>
  <si>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</si>
  <si>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</si>
  <si>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</si>
  <si>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</si>
  <si>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</si>
  <si>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</si>
  <si>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</si>
  <si>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</si>
  <si>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</si>
  <si>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</si>
  <si>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</si>
  <si>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</si>
  <si>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</si>
  <si>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</si>
  <si>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</si>
  <si>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</si>
  <si>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</si>
  <si>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</si>
  <si>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</si>
  <si>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</si>
  <si>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</si>
  <si>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</si>
  <si>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</si>
  <si>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</si>
  <si>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</si>
  <si>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</si>
  <si>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</si>
  <si>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</si>
  <si>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</si>
  <si>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</si>
  <si>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</si>
  <si>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</si>
  <si>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</si>
  <si>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</si>
  <si>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</si>
  <si>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</si>
  <si>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</si>
  <si>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</si>
  <si>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</si>
  <si>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</si>
  <si>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</si>
  <si>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</si>
  <si>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</si>
  <si>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</si>
  <si>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</si>
  <si>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</si>
  <si>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</si>
  <si>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</si>
  <si>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</si>
  <si>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</si>
  <si>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</si>
  <si>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</si>
  <si>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</si>
  <si>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</si>
  <si>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</si>
  <si>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</si>
  <si>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</si>
  <si>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</si>
  <si>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</si>
  <si>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</si>
  <si>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</si>
  <si>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</si>
  <si>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</si>
  <si>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</si>
  <si>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</si>
  <si>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</si>
  <si>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</si>
  <si>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</si>
  <si>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</si>
  <si>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</si>
  <si>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</si>
  <si>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</si>
  <si>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</si>
  <si>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</si>
  <si>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</si>
  <si>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</si>
  <si>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</si>
  <si>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</si>
  <si>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</si>
  <si>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</si>
  <si>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</si>
  <si>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</si>
  <si>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</si>
  <si>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</si>
  <si>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</si>
  <si>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</si>
  <si>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</si>
  <si>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</si>
  <si>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</si>
  <si>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</si>
  <si>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</si>
  <si>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</si>
  <si>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</si>
  <si>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</si>
  <si>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</si>
  <si>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</si>
  <si>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</si>
  <si>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</si>
  <si>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</si>
  <si>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</si>
  <si>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</si>
  <si>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</si>
  <si>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</si>
  <si>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</si>
  <si>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</si>
  <si>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</si>
  <si>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</si>
  <si>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</si>
  <si>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</si>
  <si>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</si>
  <si>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</si>
  <si>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</si>
  <si>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</si>
  <si>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</si>
  <si>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</si>
  <si>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</si>
  <si>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</si>
  <si>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</si>
  <si>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</si>
  <si>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</si>
  <si>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</si>
  <si>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</si>
  <si>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</si>
  <si>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</si>
  <si>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</si>
  <si>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</si>
  <si>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</si>
  <si>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</si>
  <si>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</si>
  <si>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</si>
  <si>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</si>
  <si>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</si>
  <si>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</si>
  <si>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</si>
  <si>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</si>
  <si>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</si>
  <si>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</si>
  <si>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</si>
  <si>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</si>
  <si>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</si>
  <si>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</si>
  <si>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</si>
  <si>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</si>
  <si>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</si>
  <si>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</si>
  <si>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</si>
  <si>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</si>
  <si>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</si>
  <si>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</si>
  <si>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</si>
  <si>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</si>
  <si>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</si>
  <si>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</si>
  <si>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</si>
  <si>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</si>
  <si>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</si>
  <si>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</si>
  <si>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</si>
  <si>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</si>
  <si>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</si>
  <si>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</si>
  <si>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</si>
  <si>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</si>
  <si>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</si>
  <si>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</si>
  <si>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</si>
  <si>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</si>
  <si>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</si>
  <si>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</si>
  <si>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</si>
  <si>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</si>
  <si>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</si>
  <si>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</si>
  <si>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</si>
  <si>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</si>
  <si>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</si>
  <si>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</si>
  <si>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</si>
  <si>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</si>
  <si>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</si>
  <si>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</si>
  <si>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</si>
  <si>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</si>
  <si>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</si>
  <si>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</si>
  <si>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</si>
  <si>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</si>
  <si>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</si>
  <si>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</si>
  <si>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</si>
  <si>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</si>
  <si>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</si>
  <si>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</si>
  <si>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</si>
  <si>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</si>
  <si>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</si>
  <si>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</si>
  <si>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</si>
  <si>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</si>
  <si>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</si>
  <si>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</si>
  <si>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</si>
  <si>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</si>
  <si>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</si>
  <si>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</si>
  <si>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</si>
  <si>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</si>
  <si>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</si>
  <si>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</si>
  <si>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</si>
  <si>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</si>
  <si>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</si>
  <si>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</si>
  <si>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</si>
  <si>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</si>
  <si>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</si>
  <si>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</si>
  <si>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</si>
  <si>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</si>
  <si>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</si>
  <si>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</si>
  <si>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</si>
  <si>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</si>
  <si>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</si>
  <si>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</si>
  <si>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</si>
  <si>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</si>
  <si>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</si>
  <si>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</si>
  <si>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</si>
  <si>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</si>
  <si>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</si>
  <si>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</si>
  <si>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</si>
  <si>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</si>
  <si>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</si>
  <si>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</si>
  <si>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</si>
  <si>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</si>
  <si>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</si>
  <si>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</si>
  <si>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</si>
  <si>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</si>
  <si>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</si>
  <si>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</si>
  <si>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</si>
  <si>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</si>
  <si>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</si>
  <si>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</si>
  <si>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</si>
  <si>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</si>
  <si>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</si>
  <si>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</si>
  <si>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</si>
  <si>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</si>
  <si>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</si>
  <si>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</si>
  <si>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</si>
  <si>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</si>
  <si>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</si>
  <si>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</si>
  <si>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</si>
  <si>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</si>
  <si>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</si>
  <si>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</si>
  <si>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</si>
  <si>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</si>
  <si>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</si>
  <si>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</si>
  <si>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</si>
  <si>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</si>
  <si>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</si>
  <si>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</si>
  <si>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</si>
  <si>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</si>
  <si>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</si>
  <si>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</si>
  <si>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</si>
  <si>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</si>
  <si>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</si>
  <si>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</si>
  <si>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</si>
  <si>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</si>
  <si>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</si>
  <si>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</si>
  <si>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</si>
  <si>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</si>
  <si>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</si>
  <si>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</si>
  <si>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</si>
  <si>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</si>
  <si>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</si>
  <si>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</si>
  <si>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</si>
  <si>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</si>
  <si>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</si>
  <si>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</si>
  <si>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</si>
  <si>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</si>
  <si>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</si>
  <si>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</si>
  <si>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</si>
  <si>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</si>
  <si>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</si>
  <si>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</si>
  <si>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</si>
  <si>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</si>
  <si>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</si>
  <si>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</si>
  <si>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</si>
  <si>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</si>
  <si>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</si>
  <si>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</si>
  <si>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</si>
  <si>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</si>
  <si>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</si>
  <si>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</si>
  <si>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</si>
  <si>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</si>
  <si>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</si>
  <si>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</si>
  <si>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</si>
  <si>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</si>
  <si>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</si>
  <si>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</si>
  <si>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</si>
  <si>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</si>
  <si>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</si>
  <si>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</si>
  <si>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</si>
  <si>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</si>
  <si>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</si>
  <si>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</si>
  <si>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</si>
  <si>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</si>
  <si>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</si>
  <si>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</si>
  <si>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</si>
  <si>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</si>
  <si>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</si>
  <si>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</si>
  <si>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</si>
  <si>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</si>
  <si>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</si>
  <si>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</si>
  <si>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</si>
  <si>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</si>
  <si>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</si>
  <si>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</si>
  <si>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</si>
  <si>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</si>
  <si>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</si>
  <si>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</si>
  <si>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</si>
  <si>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</si>
  <si>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</si>
  <si>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</si>
  <si>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</si>
  <si>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</si>
  <si>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</si>
  <si>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</si>
  <si>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</si>
  <si>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</si>
  <si>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</si>
  <si>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</si>
  <si>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</si>
  <si>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</si>
  <si>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</si>
  <si>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</si>
  <si>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</si>
  <si>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</si>
  <si>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</si>
  <si>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</si>
  <si>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</si>
  <si>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</si>
  <si>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</si>
  <si>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</si>
  <si>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</si>
  <si>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</si>
  <si>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</si>
  <si>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</si>
  <si>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</si>
  <si>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</si>
  <si>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</si>
  <si>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</si>
  <si>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</si>
  <si>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</si>
  <si>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</si>
  <si>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</si>
  <si>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</si>
  <si>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</si>
  <si>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</si>
  <si>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</si>
  <si>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</si>
  <si>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</si>
  <si>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</si>
  <si>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</si>
  <si>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</si>
  <si>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</si>
  <si>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</si>
  <si>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</si>
  <si>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</si>
  <si>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</si>
  <si>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</si>
  <si>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</si>
  <si>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</si>
  <si>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</si>
  <si>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</si>
  <si>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</si>
  <si>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</si>
  <si>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</si>
  <si>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</si>
  <si>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</si>
  <si>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</si>
  <si>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</si>
  <si>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</si>
  <si>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</si>
  <si>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</si>
  <si>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</si>
  <si>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</si>
  <si>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</si>
  <si>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</si>
  <si>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</si>
  <si>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</si>
  <si>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</si>
  <si>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</si>
  <si>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</si>
  <si>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</si>
  <si>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</si>
  <si>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</si>
  <si>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</si>
  <si>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</si>
  <si>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</si>
  <si>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</si>
  <si>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</si>
  <si>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</si>
  <si>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</si>
  <si>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</si>
  <si>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</si>
  <si>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</si>
  <si>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</si>
  <si>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</si>
  <si>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</si>
  <si>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</si>
  <si>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</si>
  <si>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</si>
  <si>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</si>
  <si>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</si>
  <si>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</si>
  <si>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</si>
  <si>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</si>
  <si>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</si>
  <si>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</si>
  <si>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</si>
  <si>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</si>
  <si>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</si>
  <si>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</si>
  <si>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</si>
  <si>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</si>
  <si>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</si>
  <si>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</si>
  <si>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</si>
  <si>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</si>
  <si>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</si>
  <si>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</si>
  <si>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</si>
  <si>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</si>
  <si>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</si>
  <si>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</si>
  <si>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</si>
  <si>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</si>
  <si>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</si>
  <si>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</si>
  <si>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</si>
  <si>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</si>
  <si>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</si>
  <si>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</si>
  <si>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</si>
  <si>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</si>
  <si>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</si>
  <si>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</si>
  <si>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</si>
  <si>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</si>
  <si>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</si>
  <si>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</si>
  <si>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</si>
  <si>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</si>
  <si>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</si>
  <si>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</si>
  <si>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</si>
  <si>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</si>
  <si>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</si>
  <si>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</si>
  <si>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</si>
  <si>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</si>
  <si>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</si>
  <si>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</si>
  <si>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</si>
  <si>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</si>
  <si>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</si>
  <si>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</si>
  <si>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</si>
  <si>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</si>
  <si>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</si>
  <si>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</si>
  <si>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</si>
  <si>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</si>
  <si>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</si>
  <si>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</si>
  <si>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</si>
  <si>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</si>
  <si>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</si>
  <si>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</si>
  <si>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</si>
  <si>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</si>
  <si>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</si>
  <si>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</si>
  <si>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</si>
  <si>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</si>
  <si>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</si>
  <si>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</si>
  <si>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</si>
  <si>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</si>
  <si>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</si>
  <si>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</si>
  <si>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</si>
  <si>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</si>
  <si>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</si>
  <si>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</si>
  <si>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</si>
  <si>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</si>
  <si>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</si>
  <si>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</si>
  <si>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</si>
  <si>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</si>
  <si>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</si>
  <si>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</si>
  <si>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</si>
  <si>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</si>
  <si>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</si>
  <si>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</si>
  <si>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</si>
  <si>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</si>
  <si>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</si>
  <si>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</si>
  <si>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</si>
  <si>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</si>
  <si>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</si>
  <si>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</si>
  <si>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</si>
  <si>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</si>
  <si>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</si>
  <si>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</si>
  <si>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</si>
  <si>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</si>
  <si>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</si>
  <si>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</si>
  <si>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</si>
  <si>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</si>
  <si>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</si>
  <si>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</si>
  <si>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</si>
  <si>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</si>
  <si>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</si>
  <si>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</si>
  <si>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</si>
  <si>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</si>
  <si>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</si>
  <si>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</si>
  <si>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</si>
  <si>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</si>
  <si>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</si>
  <si>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</si>
  <si>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</si>
  <si>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</si>
  <si>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</si>
  <si>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</si>
  <si>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</si>
  <si>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</si>
  <si>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</si>
  <si>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</si>
  <si>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</si>
  <si>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</si>
  <si>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</si>
  <si>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</si>
  <si>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</si>
  <si>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</si>
  <si>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</si>
  <si>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</si>
  <si>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</si>
  <si>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</si>
  <si>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</si>
  <si>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</si>
  <si>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</si>
  <si>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</si>
  <si>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</si>
  <si>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</si>
  <si>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</si>
  <si>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</si>
  <si>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</si>
  <si>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</si>
  <si>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</si>
  <si>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</si>
  <si>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</si>
  <si>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</si>
  <si>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</si>
  <si>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</si>
  <si>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</si>
  <si>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</si>
  <si>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</si>
  <si>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</si>
  <si>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</si>
  <si>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</si>
  <si>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</si>
  <si>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</si>
  <si>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</si>
  <si>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</si>
  <si>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</si>
  <si>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</si>
  <si>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</si>
  <si>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</si>
  <si>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</si>
  <si>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</si>
  <si>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</si>
  <si>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</si>
  <si>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</si>
  <si>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</si>
  <si>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</si>
  <si>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</si>
  <si>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</si>
  <si>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</si>
  <si>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</si>
  <si>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</si>
  <si>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</si>
  <si>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</si>
  <si>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</si>
  <si>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</si>
  <si>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</si>
  <si>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</si>
  <si>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</si>
  <si>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</si>
  <si>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</si>
  <si>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</si>
  <si>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</si>
  <si>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</si>
  <si>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</si>
  <si>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</si>
  <si>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</si>
  <si>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</si>
  <si>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</si>
  <si>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</si>
  <si>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</si>
  <si>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</si>
  <si>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</si>
  <si>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</si>
  <si>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</si>
  <si>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</si>
  <si>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</si>
  <si>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</si>
  <si>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</si>
  <si>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</si>
  <si>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</si>
  <si>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</si>
  <si>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</si>
  <si>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</si>
  <si>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</si>
  <si>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</si>
  <si>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</si>
  <si>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</si>
  <si>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</si>
  <si>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</si>
  <si>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</si>
  <si>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</si>
  <si>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</si>
  <si>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</si>
  <si>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</si>
  <si>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</si>
  <si>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</si>
  <si>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</si>
  <si>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</si>
  <si>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</si>
  <si>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</si>
  <si>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</si>
  <si>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</si>
  <si>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</si>
  <si>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</si>
  <si>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</si>
  <si>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</si>
  <si>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</si>
  <si>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</si>
  <si>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</si>
  <si>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</si>
  <si>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</si>
  <si>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</si>
  <si>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</si>
  <si>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</si>
  <si>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</si>
  <si>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</si>
  <si>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</si>
  <si>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</si>
  <si>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</si>
  <si>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</si>
  <si>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</si>
  <si>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</si>
  <si>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</si>
  <si>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</si>
  <si>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</si>
  <si>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</si>
  <si>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</si>
  <si>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</si>
  <si>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</si>
  <si>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</si>
  <si>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</si>
  <si>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</si>
  <si>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</si>
  <si>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</si>
  <si>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</si>
  <si>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</si>
  <si>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</si>
  <si>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</si>
  <si>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</si>
  <si>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</si>
  <si>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</si>
  <si>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</si>
  <si>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</si>
  <si>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</si>
  <si>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</si>
  <si>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</si>
  <si>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</si>
  <si>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</si>
  <si>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</si>
  <si>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</si>
  <si>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</si>
  <si>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</si>
  <si>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</si>
  <si>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</si>
  <si>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</si>
  <si>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</si>
  <si>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</si>
  <si>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</si>
  <si>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</si>
  <si>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</si>
  <si>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</si>
  <si>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</si>
  <si>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</si>
  <si>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</si>
  <si>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</si>
  <si>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</si>
  <si>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</si>
  <si>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</si>
  <si>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</si>
  <si>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</si>
  <si>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</si>
  <si>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</si>
  <si>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</si>
  <si>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</si>
  <si>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</si>
  <si>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</si>
  <si>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</si>
  <si>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</si>
  <si>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</si>
  <si>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</si>
  <si>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</si>
  <si>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</si>
  <si>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</si>
  <si>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</si>
  <si>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</si>
  <si>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</si>
  <si>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</si>
  <si>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</si>
  <si>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</si>
  <si>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</si>
  <si>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</si>
  <si>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</si>
  <si>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</si>
  <si>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</si>
  <si>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</si>
  <si>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</si>
  <si>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</si>
  <si>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</si>
  <si>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</si>
  <si>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</si>
  <si>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</si>
  <si>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</si>
  <si>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</si>
  <si>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</si>
  <si>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</si>
  <si>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</si>
  <si>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</si>
  <si>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</si>
  <si>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</si>
  <si>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</si>
  <si>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</si>
  <si>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</si>
  <si>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</si>
  <si>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</si>
  <si>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</si>
  <si>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</si>
  <si>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</si>
  <si>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</si>
  <si>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</si>
  <si>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</si>
  <si>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</si>
  <si>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</si>
  <si>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</si>
  <si>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</si>
  <si>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</si>
  <si>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</si>
  <si>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</si>
  <si>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</si>
  <si>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</si>
  <si>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</si>
  <si>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</si>
  <si>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</si>
  <si>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</si>
  <si>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</si>
  <si>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</si>
  <si>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</si>
  <si>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</si>
  <si>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</si>
  <si>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</si>
  <si>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</si>
  <si>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</si>
  <si>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</si>
  <si>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</si>
  <si>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</si>
  <si>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</si>
  <si>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</si>
  <si>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</si>
  <si>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</si>
  <si>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</si>
  <si>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</si>
  <si>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</si>
  <si>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</si>
  <si>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</si>
  <si>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</si>
  <si>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</si>
  <si>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</si>
  <si>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</si>
  <si>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</si>
  <si>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</si>
  <si>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</si>
  <si>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</si>
  <si>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</si>
  <si>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</si>
  <si>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</si>
  <si>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</si>
  <si>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</si>
  <si>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</si>
  <si>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</si>
  <si>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</si>
  <si>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</si>
  <si>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</si>
  <si>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</si>
  <si>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</si>
  <si>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</si>
  <si>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</si>
  <si>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</si>
  <si>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</si>
  <si>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</si>
  <si>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</si>
  <si>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</si>
  <si>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</si>
  <si>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</si>
  <si>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</si>
  <si>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</si>
  <si>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</si>
  <si>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</si>
  <si>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</si>
  <si>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</si>
  <si>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</si>
  <si>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</si>
  <si>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</si>
  <si>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</si>
  <si>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</si>
  <si>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</si>
  <si>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</si>
  <si>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</si>
  <si>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</si>
  <si>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</si>
  <si>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</si>
  <si>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</si>
  <si>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</si>
  <si>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</si>
  <si>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</si>
  <si>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</si>
  <si>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</si>
  <si>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</si>
  <si>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</si>
  <si>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</si>
  <si>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</si>
  <si>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</si>
  <si>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</si>
  <si>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</si>
  <si>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</si>
  <si>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</si>
  <si>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</si>
  <si>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</si>
  <si>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</si>
  <si>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</si>
  <si>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</si>
  <si>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</si>
  <si>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</si>
  <si>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</si>
  <si>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</si>
  <si>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</si>
  <si>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</si>
  <si>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</si>
  <si>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</si>
  <si>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</si>
  <si>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</si>
  <si>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</si>
  <si>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</si>
  <si>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</si>
  <si>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</si>
  <si>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</si>
  <si>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</si>
  <si>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</si>
  <si>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</si>
  <si>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</si>
  <si>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</si>
  <si>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</si>
  <si>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</si>
  <si>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</si>
  <si>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</si>
  <si>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</si>
  <si>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</si>
  <si>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</si>
  <si>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</si>
  <si>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</si>
  <si>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</si>
  <si>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</si>
  <si>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</si>
  <si>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</si>
  <si>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</si>
  <si>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</si>
  <si>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</si>
  <si>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</si>
  <si>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</si>
  <si>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</si>
  <si>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</si>
  <si>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</si>
  <si>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</si>
  <si>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</si>
  <si>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</si>
  <si>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</si>
  <si>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</si>
  <si>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</si>
  <si>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</si>
  <si>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</si>
  <si>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</si>
  <si>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</si>
  <si>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</si>
  <si>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</si>
  <si>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</si>
  <si>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</si>
  <si>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</si>
  <si>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</si>
  <si>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</si>
  <si>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</si>
  <si>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</si>
  <si>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</si>
  <si>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</si>
  <si>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</si>
  <si>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</si>
  <si>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</si>
  <si>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</si>
  <si>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</si>
  <si>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</si>
  <si>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</si>
  <si>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</si>
  <si>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</si>
  <si>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</si>
  <si>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</si>
  <si>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</si>
  <si>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</si>
  <si>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</si>
  <si>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</si>
  <si>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</si>
  <si>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</si>
  <si>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</si>
  <si>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</si>
  <si>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</si>
  <si>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</si>
  <si>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</si>
  <si>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</si>
  <si>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</si>
  <si>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</si>
  <si>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</si>
  <si>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</si>
  <si>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</si>
  <si>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</si>
  <si>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</si>
  <si>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</si>
  <si>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</si>
  <si>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</si>
  <si>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</si>
  <si>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</si>
  <si>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</si>
  <si>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</si>
  <si>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</si>
  <si>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</si>
  <si>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</si>
  <si>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</si>
  <si>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</si>
  <si>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</si>
  <si>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</si>
  <si>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</si>
  <si>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</si>
  <si>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</si>
  <si>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</si>
  <si>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</si>
  <si>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</si>
  <si>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</si>
  <si>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</si>
  <si>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</si>
  <si>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</si>
  <si>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</si>
  <si>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</si>
  <si>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</si>
  <si>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</si>
  <si>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</si>
  <si>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</si>
  <si>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</si>
  <si>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</si>
  <si>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</si>
  <si>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</si>
  <si>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</si>
  <si>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</si>
  <si>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</si>
  <si>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</si>
  <si>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</si>
  <si>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</si>
  <si>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</si>
  <si>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</si>
  <si>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</si>
  <si>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</si>
  <si>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</si>
  <si>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</si>
  <si>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</si>
  <si>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</si>
  <si>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</si>
  <si>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</si>
  <si>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</si>
  <si>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</si>
  <si>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</si>
  <si>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</si>
  <si>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</si>
  <si>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</si>
  <si>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</si>
  <si>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</si>
  <si>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</si>
  <si>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</si>
  <si>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</si>
  <si>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</si>
  <si>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</si>
  <si>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</si>
  <si>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</si>
  <si>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</si>
  <si>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</si>
  <si>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</si>
  <si>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</si>
  <si>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</si>
  <si>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</si>
  <si>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</si>
  <si>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</si>
  <si>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</si>
  <si>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</si>
  <si>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</si>
  <si>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</si>
  <si>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</si>
  <si>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</si>
  <si>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</si>
  <si>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</si>
  <si>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</si>
  <si>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</si>
  <si>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</si>
  <si>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</si>
  <si>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</si>
  <si>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</si>
  <si>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</si>
  <si>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</si>
  <si>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</si>
  <si>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</si>
  <si>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</si>
  <si>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</si>
  <si>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</si>
  <si>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</si>
  <si>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</si>
  <si>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</si>
  <si>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</si>
  <si>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</si>
  <si>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</si>
  <si>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</si>
  <si>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</si>
  <si>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</si>
  <si>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</si>
  <si>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</si>
  <si>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</si>
  <si>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</si>
  <si>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</si>
  <si>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</si>
  <si>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</si>
  <si>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</si>
  <si>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</si>
  <si>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</si>
  <si>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</si>
  <si>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</si>
  <si>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</si>
  <si>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</si>
  <si>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</si>
  <si>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</si>
  <si>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</si>
  <si>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</si>
  <si>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</si>
  <si>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</si>
  <si>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</si>
  <si>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</si>
  <si>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</si>
  <si>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</si>
  <si>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</si>
  <si>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</si>
  <si>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</si>
  <si>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</si>
  <si>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</si>
  <si>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</si>
  <si>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</si>
  <si>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</si>
  <si>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</si>
  <si>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</si>
  <si>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</si>
  <si>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</si>
  <si>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</si>
  <si>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</si>
  <si>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</si>
  <si>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</si>
  <si>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</si>
  <si>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</si>
  <si>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</si>
  <si>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</si>
  <si>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</si>
  <si>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</si>
  <si>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</si>
  <si>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</si>
  <si>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</si>
  <si>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</si>
  <si>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</si>
  <si>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</si>
  <si>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</si>
  <si>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</si>
  <si>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</si>
  <si>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</si>
  <si>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</si>
  <si>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</si>
  <si>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</si>
  <si>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</si>
  <si>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</si>
  <si>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</si>
  <si>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</si>
  <si>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</si>
  <si>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</si>
  <si>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</si>
  <si>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</si>
  <si>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</si>
  <si>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</si>
  <si>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</si>
  <si>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</si>
  <si>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</si>
  <si>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</si>
  <si>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</si>
  <si>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</si>
  <si>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</si>
  <si>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</si>
  <si>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</si>
  <si>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</si>
  <si>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</si>
  <si>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</si>
  <si>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</si>
  <si>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</si>
  <si>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</si>
  <si>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</si>
  <si>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</si>
  <si>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</si>
  <si>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</si>
  <si>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</si>
  <si>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</si>
  <si>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</si>
  <si>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</si>
  <si>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</si>
  <si>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</si>
  <si>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</si>
  <si>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</si>
  <si>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</si>
  <si>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</si>
  <si>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</si>
  <si>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</si>
  <si>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</si>
  <si>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</si>
  <si>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</si>
  <si>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</si>
  <si>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</si>
  <si>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</si>
  <si>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</si>
  <si>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</si>
  <si>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</si>
  <si>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</si>
  <si>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</si>
  <si>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</si>
  <si>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</si>
  <si>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</si>
  <si>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</si>
  <si>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</si>
  <si>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</si>
  <si>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</si>
  <si>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</si>
  <si>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</si>
  <si>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</si>
  <si>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</si>
  <si>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</si>
  <si>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</si>
  <si>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</si>
  <si>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</si>
  <si>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</si>
  <si>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</si>
  <si>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</si>
  <si>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</si>
  <si>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</si>
  <si>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</si>
  <si>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</si>
  <si>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</si>
  <si>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</si>
  <si>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</si>
  <si>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</si>
  <si>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</si>
  <si>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</si>
  <si>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</si>
  <si>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</si>
  <si>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</si>
  <si>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</si>
  <si>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</si>
  <si>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</si>
  <si>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</si>
  <si>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</si>
  <si>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</si>
  <si>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</si>
  <si>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</si>
  <si>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</si>
  <si>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</si>
  <si>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</si>
  <si>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</si>
  <si>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</si>
  <si>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</si>
  <si>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</si>
  <si>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</si>
  <si>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</si>
  <si>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</si>
  <si>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</si>
  <si>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</si>
  <si>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</si>
  <si>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</si>
  <si>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</si>
  <si>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</si>
  <si>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</si>
  <si>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</si>
  <si>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</si>
  <si>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</si>
  <si>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</si>
  <si>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</si>
  <si>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</si>
  <si>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</si>
  <si>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</si>
  <si>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</si>
  <si>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</si>
  <si>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</si>
  <si>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</si>
  <si>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</si>
  <si>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</si>
  <si>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</si>
  <si>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</si>
  <si>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</si>
  <si>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</si>
  <si>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</si>
  <si>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</si>
  <si>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</si>
  <si>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</si>
  <si>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</si>
  <si>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</si>
  <si>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</si>
  <si>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</si>
  <si>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</si>
  <si>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</si>
  <si>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</si>
  <si>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</si>
  <si>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</si>
  <si>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</si>
  <si>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</si>
  <si>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</si>
  <si>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</si>
  <si>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</si>
  <si>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</si>
  <si>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</si>
  <si>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</si>
  <si>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</si>
  <si>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</si>
  <si>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</si>
  <si>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</si>
  <si>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</si>
  <si>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</si>
  <si>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</si>
  <si>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</si>
  <si>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</si>
  <si>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</si>
  <si>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</si>
  <si>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</si>
  <si>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</si>
  <si>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</si>
  <si>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</si>
  <si>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</si>
  <si>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</si>
  <si>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</si>
  <si>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</si>
  <si>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</si>
  <si>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</si>
  <si>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</si>
  <si>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</si>
  <si>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</si>
  <si>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</si>
  <si>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</si>
  <si>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</si>
  <si>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</si>
  <si>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</si>
  <si>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</si>
  <si>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</si>
  <si>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</si>
  <si>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</si>
  <si>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</si>
  <si>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</si>
  <si>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</si>
  <si>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</si>
  <si>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</si>
  <si>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</si>
  <si>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</si>
  <si>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</si>
  <si>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</si>
  <si>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</si>
  <si>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</si>
  <si>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</si>
  <si>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</si>
  <si>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</si>
  <si>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</si>
  <si>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</si>
  <si>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</si>
  <si>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</si>
  <si>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</si>
  <si>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</si>
  <si>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</si>
  <si>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</si>
  <si>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</si>
  <si>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</si>
  <si>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</si>
  <si>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</si>
  <si>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</si>
  <si>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</si>
  <si>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</si>
  <si>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</si>
  <si>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</si>
  <si>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</si>
  <si>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</si>
  <si>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</si>
  <si>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</si>
  <si>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</si>
  <si>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</si>
  <si>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</si>
  <si>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</si>
  <si>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</si>
  <si>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</si>
  <si>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</si>
  <si>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</si>
  <si>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</si>
  <si>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</si>
  <si>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</si>
  <si>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</si>
  <si>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</si>
  <si>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</si>
  <si>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</si>
  <si>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</si>
  <si>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</si>
  <si>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</si>
  <si>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</si>
  <si>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</si>
  <si>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</si>
  <si>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</si>
  <si>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</si>
  <si>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</si>
  <si>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</si>
  <si>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</si>
  <si>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</si>
  <si>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</si>
  <si>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</si>
  <si>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</si>
  <si>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</si>
  <si>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</si>
  <si>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</si>
  <si>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</si>
  <si>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</si>
  <si>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</si>
  <si>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</si>
  <si>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</si>
  <si>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</si>
  <si>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</si>
  <si>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</si>
  <si>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</si>
  <si>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</si>
  <si>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</si>
  <si>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</si>
  <si>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</si>
  <si>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</si>
  <si>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</si>
  <si>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</si>
  <si>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</si>
  <si>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</si>
  <si>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</si>
  <si>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</si>
  <si>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</si>
  <si>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</si>
  <si>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</si>
  <si>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</si>
  <si>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</si>
  <si>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</si>
  <si>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</si>
  <si>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</si>
  <si>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</si>
  <si>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</si>
  <si>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</si>
  <si>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</si>
  <si>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</si>
  <si>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</si>
  <si>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</si>
  <si>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</si>
  <si>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</si>
  <si>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</si>
  <si>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</si>
  <si>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</si>
  <si>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</si>
  <si>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</si>
  <si>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</si>
  <si>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</si>
  <si>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</si>
  <si>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</si>
  <si>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</si>
  <si>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</si>
  <si>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</si>
  <si>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</si>
  <si>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</si>
  <si>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</si>
  <si>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</si>
  <si>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</si>
  <si>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</si>
  <si>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</si>
  <si>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</si>
  <si>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</si>
  <si>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</si>
  <si>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</si>
  <si>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</si>
  <si>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</si>
  <si>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</si>
  <si>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</si>
  <si>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</si>
  <si>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</si>
  <si>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</si>
  <si>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</si>
  <si>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</si>
  <si>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</si>
  <si>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</si>
  <si>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</si>
  <si>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</si>
  <si>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</si>
  <si>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</si>
  <si>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</si>
  <si>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</si>
  <si>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</si>
  <si>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</si>
  <si>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</si>
  <si>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</si>
  <si>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</si>
  <si>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</si>
  <si>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</si>
  <si>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</si>
  <si>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</si>
  <si>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</si>
  <si>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</si>
  <si>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</si>
  <si>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</si>
  <si>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</si>
  <si>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</si>
  <si>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</si>
  <si>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</si>
  <si>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</si>
  <si>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</si>
  <si>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</si>
  <si>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</si>
  <si>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</si>
  <si>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</si>
  <si>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</si>
  <si>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</si>
  <si>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</si>
  <si>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</si>
  <si>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</si>
  <si>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</si>
  <si>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</si>
  <si>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</si>
  <si>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</si>
  <si>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</si>
  <si>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</si>
  <si>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</si>
  <si>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</si>
  <si>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</si>
  <si>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</si>
  <si>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</si>
  <si>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</si>
  <si>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</si>
  <si>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</si>
  <si>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</si>
  <si>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</si>
  <si>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</si>
  <si>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</si>
  <si>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</si>
  <si>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</si>
  <si>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</si>
  <si>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</si>
  <si>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</si>
  <si>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</si>
  <si>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</si>
  <si>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</si>
  <si>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</si>
  <si>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</si>
  <si>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</si>
  <si>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</si>
  <si>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</si>
  <si>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</si>
  <si>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</si>
  <si>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</si>
  <si>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</si>
  <si>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</si>
  <si>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</si>
  <si>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</si>
  <si>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</si>
  <si>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</si>
  <si>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</si>
  <si>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</si>
  <si>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</si>
  <si>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</si>
  <si>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</si>
  <si>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</si>
  <si>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</si>
  <si>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</si>
  <si>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</si>
  <si>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</si>
  <si>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</si>
  <si>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</si>
  <si>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</si>
  <si>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</si>
  <si>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</si>
  <si>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</si>
  <si>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</si>
  <si>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</si>
  <si>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</si>
  <si>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</si>
  <si>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</si>
  <si>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</si>
  <si>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</si>
  <si>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</si>
  <si>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</si>
  <si>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</si>
  <si>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</si>
  <si>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</si>
  <si>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</si>
  <si>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</si>
  <si>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</si>
  <si>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</si>
  <si>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</si>
  <si>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</si>
  <si>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</si>
  <si>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</si>
  <si>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</si>
  <si>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</si>
  <si>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</si>
  <si>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</si>
  <si>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</si>
  <si>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</si>
  <si>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</si>
  <si>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</si>
  <si>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</si>
  <si>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</si>
  <si>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</si>
  <si>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</si>
  <si>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</si>
  <si>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</si>
  <si>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</si>
  <si>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</si>
  <si>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</si>
  <si>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</si>
  <si>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</si>
  <si>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</si>
  <si>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</si>
  <si>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</si>
  <si>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</si>
  <si>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</si>
  <si>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</si>
  <si>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</si>
  <si>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</si>
  <si>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</si>
  <si>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</si>
  <si>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</si>
  <si>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</si>
  <si>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</si>
  <si>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</si>
  <si>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</si>
  <si>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</si>
  <si>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</si>
  <si>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</si>
  <si>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</si>
  <si>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</si>
  <si>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</si>
  <si>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</si>
  <si>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</si>
  <si>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</si>
  <si>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</si>
  <si>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</si>
  <si>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</si>
  <si>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</si>
  <si>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</si>
  <si>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</si>
  <si>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</si>
  <si>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</si>
  <si>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</si>
  <si>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</si>
  <si>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</si>
  <si>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</si>
  <si>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</si>
  <si>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</si>
  <si>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</si>
  <si>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</si>
  <si>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</si>
  <si>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</si>
  <si>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</si>
  <si>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</si>
  <si>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</si>
  <si>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</si>
  <si>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</si>
  <si>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</si>
  <si>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</si>
  <si>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</si>
  <si>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</si>
  <si>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</si>
  <si>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</si>
  <si>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</si>
  <si>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</si>
  <si>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</si>
  <si>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</si>
  <si>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</si>
  <si>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</si>
  <si>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</si>
  <si>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</si>
  <si>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</si>
  <si>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</si>
  <si>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</si>
  <si>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</si>
  <si>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</si>
  <si>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</si>
  <si>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</si>
  <si>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</si>
  <si>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</si>
  <si>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</si>
  <si>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</si>
  <si>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</si>
  <si>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</si>
  <si>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</si>
  <si>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</si>
  <si>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</si>
  <si>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</si>
  <si>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</si>
  <si>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</si>
  <si>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</si>
  <si>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</si>
  <si>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</si>
  <si>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</si>
  <si>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</si>
  <si>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</si>
  <si>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</si>
  <si>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</si>
  <si>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</si>
  <si>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</si>
  <si>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</si>
  <si>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</si>
  <si>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</si>
  <si>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</si>
  <si>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</si>
  <si>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</si>
  <si>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</si>
  <si>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</si>
  <si>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</si>
  <si>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</si>
  <si>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</si>
  <si>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</si>
  <si>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</si>
  <si>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</si>
  <si>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</si>
  <si>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</si>
  <si>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</si>
  <si>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</si>
  <si>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</si>
  <si>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</si>
  <si>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</si>
  <si>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</si>
  <si>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</si>
  <si>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</si>
  <si>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</si>
  <si>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</si>
  <si>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</si>
  <si>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</si>
  <si>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</si>
  <si>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</si>
  <si>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</si>
  <si>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</si>
  <si>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</si>
  <si>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</si>
  <si>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</si>
  <si>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</si>
  <si>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</si>
  <si>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</si>
  <si>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</si>
  <si>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</si>
  <si>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</si>
  <si>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</si>
  <si>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</si>
  <si>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</si>
  <si>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</si>
  <si>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</si>
  <si>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</si>
  <si>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</si>
  <si>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</si>
  <si>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</si>
  <si>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</si>
  <si>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</si>
  <si>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</si>
  <si>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</si>
  <si>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</si>
  <si>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</si>
  <si>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</si>
  <si>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</si>
  <si>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</si>
  <si>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</si>
  <si>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</si>
  <si>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</si>
  <si>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</si>
  <si>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</si>
  <si>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</si>
  <si>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</si>
  <si>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</si>
  <si>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</si>
  <si>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</si>
  <si>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</si>
  <si>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</si>
  <si>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</si>
  <si>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</si>
  <si>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</si>
  <si>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</si>
  <si>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</si>
  <si>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</si>
  <si>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</si>
  <si>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</si>
  <si>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</si>
  <si>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</si>
  <si>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</si>
  <si>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</si>
  <si>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</si>
  <si>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</si>
  <si>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</si>
  <si>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</si>
  <si>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</si>
  <si>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</si>
  <si>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</si>
  <si>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</si>
  <si>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</si>
  <si>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</si>
  <si>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</si>
  <si>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</si>
  <si>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</si>
  <si>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</si>
  <si>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</si>
  <si>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</si>
  <si>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</si>
  <si>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</si>
  <si>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</si>
  <si>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</si>
  <si>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</si>
  <si>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</si>
  <si>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</si>
  <si>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</si>
  <si>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</si>
  <si>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</si>
  <si>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</si>
  <si>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</si>
  <si>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</si>
  <si>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</si>
  <si>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</si>
  <si>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</si>
  <si>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</si>
  <si>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</si>
  <si>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</si>
  <si>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</si>
  <si>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</si>
  <si>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</si>
  <si>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</si>
  <si>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</si>
  <si>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</si>
  <si>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</si>
  <si>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</si>
  <si>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</si>
  <si>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</si>
  <si>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</si>
  <si>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</si>
  <si>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</si>
  <si>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</si>
  <si>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</si>
  <si>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</si>
  <si>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</si>
  <si>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</si>
  <si>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</si>
  <si>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</si>
  <si>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</si>
  <si>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</si>
  <si>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</si>
  <si>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</si>
  <si>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</si>
  <si>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</si>
  <si>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</si>
  <si>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</si>
  <si>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</si>
  <si>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</si>
  <si>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</si>
  <si>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</si>
  <si>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</si>
  <si>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</si>
  <si>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</si>
  <si>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</si>
  <si>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</si>
  <si>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</si>
  <si>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</si>
  <si>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</si>
  <si>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</si>
  <si>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</si>
  <si>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</si>
  <si>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</si>
  <si>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</si>
  <si>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</si>
  <si>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</si>
  <si>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</si>
  <si>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</si>
  <si>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</si>
  <si>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</si>
  <si>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</si>
  <si>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</si>
  <si>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</si>
  <si>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</si>
  <si>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</si>
  <si>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</si>
  <si>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</si>
  <si>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</si>
  <si>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</si>
  <si>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</si>
  <si>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</si>
  <si>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</si>
  <si>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</si>
  <si>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</si>
  <si>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</si>
  <si>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</si>
  <si>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</si>
  <si>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</si>
  <si>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</si>
  <si>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</si>
  <si>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</si>
  <si>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</si>
  <si>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</si>
  <si>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</si>
  <si>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</si>
  <si>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</si>
  <si>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</si>
  <si>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</si>
  <si>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</si>
  <si>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</si>
  <si>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</si>
  <si>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</si>
  <si>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</si>
  <si>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</si>
  <si>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</si>
  <si>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</si>
  <si>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</si>
  <si>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</si>
  <si>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</si>
  <si>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</si>
  <si>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</si>
  <si>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</si>
  <si>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</si>
  <si>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</si>
  <si>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</si>
  <si>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</si>
  <si>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</si>
  <si>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</si>
  <si>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</si>
  <si>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</si>
  <si>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</si>
  <si>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</si>
  <si>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</si>
  <si>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</si>
  <si>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</si>
  <si>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</si>
  <si>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</si>
  <si>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</si>
  <si>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</si>
  <si>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</si>
  <si>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</si>
  <si>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</si>
  <si>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</si>
  <si>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</si>
  <si>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</si>
  <si>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</si>
  <si>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</si>
  <si>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</si>
  <si>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</si>
  <si>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</si>
  <si>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</si>
  <si>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</si>
  <si>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</si>
  <si>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</si>
  <si>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</si>
  <si>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</si>
  <si>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</si>
  <si>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</si>
  <si>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</si>
  <si>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</si>
  <si>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</si>
  <si>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</si>
  <si>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</si>
  <si>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</si>
  <si>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</si>
  <si>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</si>
  <si>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</si>
  <si>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</si>
  <si>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</si>
  <si>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</si>
  <si>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</si>
  <si>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</si>
  <si>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</si>
  <si>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</si>
  <si>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</si>
  <si>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</si>
  <si>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</si>
  <si>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</si>
  <si>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</si>
  <si>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</si>
  <si>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</si>
  <si>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</si>
  <si>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</si>
  <si>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</si>
  <si>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</si>
  <si>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</si>
  <si>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</si>
  <si>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</si>
  <si>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</si>
  <si>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</si>
  <si>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</si>
  <si>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</si>
  <si>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</si>
  <si>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</si>
  <si>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</si>
  <si>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</si>
  <si>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</si>
  <si>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</si>
  <si>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</si>
  <si>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</si>
  <si>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</si>
  <si>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</si>
  <si>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</si>
  <si>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</si>
  <si>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</si>
  <si>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</si>
  <si>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</si>
  <si>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</si>
  <si>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</si>
  <si>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</si>
  <si>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</si>
  <si>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</si>
  <si>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</si>
  <si>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</si>
  <si>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</si>
  <si>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</si>
  <si>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</si>
  <si>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</si>
  <si>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</si>
  <si>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</si>
  <si>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</si>
  <si>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</si>
  <si>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</si>
  <si>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</si>
  <si>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</si>
  <si>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</si>
  <si>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</si>
  <si>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</si>
  <si>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</si>
  <si>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</si>
  <si>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</si>
  <si>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</si>
  <si>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</si>
  <si>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</si>
  <si>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</si>
  <si>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</si>
  <si>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</si>
  <si>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</si>
  <si>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</si>
  <si>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</si>
  <si>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</si>
  <si>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</si>
  <si>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</si>
  <si>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</si>
  <si>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</si>
  <si>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</si>
  <si>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</si>
  <si>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</si>
  <si>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</si>
  <si>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</si>
  <si>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</si>
  <si>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</si>
  <si>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</si>
  <si>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</si>
  <si>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</si>
  <si>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</si>
  <si>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</si>
  <si>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</si>
  <si>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</si>
  <si>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</si>
  <si>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</si>
  <si>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</si>
  <si>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</si>
  <si>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</si>
  <si>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</si>
  <si>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</si>
  <si>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</si>
  <si>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</si>
  <si>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</si>
  <si>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</si>
  <si>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</si>
  <si>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</si>
  <si>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</si>
  <si>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</si>
  <si>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</si>
  <si>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</si>
  <si>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</si>
  <si>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</si>
  <si>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</si>
  <si>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</si>
  <si>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</si>
  <si>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</si>
  <si>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</si>
  <si>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</si>
  <si>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</si>
  <si>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</si>
  <si>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</si>
  <si>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</si>
  <si>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</si>
  <si>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</si>
  <si>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</si>
  <si>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</si>
  <si>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</si>
  <si>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</si>
  <si>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</si>
  <si>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</si>
  <si>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</si>
  <si>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</si>
  <si>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</si>
  <si>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</si>
  <si>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</si>
  <si>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</si>
  <si>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</si>
  <si>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</si>
  <si>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</si>
  <si>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</si>
  <si>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</si>
  <si>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</si>
  <si>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</si>
  <si>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</si>
  <si>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</si>
  <si>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</si>
  <si>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</si>
  <si>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</si>
  <si>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</si>
  <si>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</si>
  <si>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</si>
  <si>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</si>
  <si>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</si>
  <si>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</si>
  <si>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</si>
  <si>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</si>
  <si>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</si>
  <si>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</si>
  <si>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</si>
  <si>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</si>
  <si>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</si>
  <si>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</si>
  <si>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</si>
  <si>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</si>
  <si>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</si>
  <si>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</si>
  <si>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</si>
  <si>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</si>
  <si>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</si>
  <si>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</si>
  <si>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</si>
  <si>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</si>
  <si>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</si>
  <si>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</si>
  <si>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</si>
  <si>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</si>
  <si>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</si>
  <si>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</si>
  <si>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</si>
  <si>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</si>
  <si>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</si>
  <si>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</si>
  <si>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</si>
  <si>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</si>
  <si>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</si>
  <si>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</si>
  <si>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</si>
  <si>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</si>
  <si>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</si>
  <si>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</si>
  <si>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</si>
  <si>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</si>
  <si>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</si>
  <si>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</si>
  <si>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</si>
  <si>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</si>
  <si>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</si>
  <si>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</si>
  <si>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</si>
  <si>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</si>
  <si>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</si>
  <si>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</si>
  <si>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</si>
  <si>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</si>
  <si>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</si>
  <si>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</si>
  <si>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</si>
  <si>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</si>
  <si>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</si>
  <si>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</si>
  <si>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</si>
  <si>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</si>
  <si>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</si>
  <si>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</si>
  <si>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</si>
  <si>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</si>
  <si>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</si>
  <si>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</si>
  <si>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</si>
  <si>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</si>
  <si>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</si>
  <si>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</si>
  <si>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</si>
  <si>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</si>
  <si>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</si>
  <si>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</si>
  <si>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</si>
  <si>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</si>
  <si>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</si>
  <si>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</si>
  <si>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</si>
  <si>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</si>
  <si>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</si>
  <si>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</si>
  <si>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</si>
  <si>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</si>
  <si>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</si>
  <si>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</si>
  <si>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</si>
  <si>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</si>
  <si>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</si>
  <si>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</si>
  <si>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</si>
  <si>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</si>
  <si>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</si>
  <si>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</si>
  <si>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</si>
  <si>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</si>
  <si>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</si>
  <si>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</si>
  <si>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</si>
  <si>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</si>
  <si>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</si>
  <si>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</si>
  <si>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</si>
  <si>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</si>
  <si>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</si>
  <si>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</si>
  <si>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</si>
  <si>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</si>
  <si>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</si>
  <si>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</si>
  <si>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</si>
  <si>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</si>
  <si>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</si>
  <si>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</si>
  <si>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</si>
  <si>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</si>
  <si>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</si>
  <si>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</si>
  <si>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</si>
  <si>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</si>
  <si>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</si>
  <si>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</si>
  <si>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</si>
  <si>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</si>
  <si>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</si>
  <si>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</si>
  <si>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</si>
  <si>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</si>
  <si>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</si>
  <si>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</si>
  <si>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</si>
  <si>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</si>
  <si>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</si>
  <si>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</si>
  <si>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</si>
  <si>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</si>
  <si>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</si>
  <si>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</si>
  <si>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</si>
  <si>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</si>
  <si>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</si>
  <si>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</si>
  <si>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</si>
  <si>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</si>
  <si>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</si>
  <si>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</si>
  <si>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</si>
  <si>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</si>
  <si>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</si>
  <si>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</si>
  <si>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</si>
  <si>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</si>
  <si>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</si>
  <si>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</si>
  <si>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</si>
  <si>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</si>
  <si>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</si>
  <si>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</si>
  <si>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</si>
  <si>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</si>
  <si>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</si>
  <si>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</si>
  <si>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</si>
  <si>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</si>
  <si>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</si>
  <si>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</si>
  <si>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</si>
  <si>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</si>
  <si>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</si>
  <si>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</si>
  <si>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</si>
  <si>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</si>
  <si>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</si>
  <si>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</si>
  <si>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</si>
  <si>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</si>
  <si>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</si>
  <si>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</si>
  <si>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</si>
  <si>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</si>
  <si>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</si>
  <si>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</si>
  <si>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</si>
  <si>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</si>
  <si>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</si>
  <si>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</si>
  <si>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</si>
  <si>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</si>
  <si>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</si>
  <si>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</si>
  <si>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</si>
  <si>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</si>
  <si>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</si>
  <si>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</si>
  <si>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</si>
  <si>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</si>
  <si>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</si>
  <si>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</si>
  <si>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</si>
  <si>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</si>
  <si>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</si>
  <si>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</si>
  <si>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</si>
  <si>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</si>
  <si>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</si>
  <si>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</si>
  <si>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</si>
  <si>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</si>
  <si>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</si>
  <si>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</si>
  <si>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</si>
  <si>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</si>
  <si>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</si>
  <si>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</si>
  <si>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</si>
  <si>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</si>
  <si>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</si>
  <si>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</si>
  <si>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</si>
  <si>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</si>
  <si>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</si>
  <si>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</si>
  <si>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</si>
  <si>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</si>
  <si>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</si>
  <si>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</si>
  <si>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</si>
  <si>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</si>
  <si>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</si>
  <si>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</si>
  <si>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</si>
  <si>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</si>
  <si>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</si>
  <si>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</si>
  <si>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</si>
  <si>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</si>
  <si>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</si>
  <si>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</si>
  <si>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</si>
  <si>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</si>
  <si>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</si>
  <si>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</si>
  <si>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</si>
  <si>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</si>
  <si>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</si>
  <si>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</si>
  <si>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</si>
  <si>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</si>
  <si>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</si>
  <si>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</si>
  <si>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</si>
  <si>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</si>
  <si>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</si>
  <si>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</si>
  <si>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</si>
  <si>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</si>
  <si>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</si>
  <si>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</si>
  <si>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</si>
  <si>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</si>
  <si>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</si>
  <si>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</si>
  <si>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</si>
  <si>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</si>
  <si>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</si>
  <si>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</si>
  <si>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</si>
  <si>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</si>
  <si>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</si>
  <si>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</si>
  <si>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</si>
  <si>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</si>
  <si>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</si>
  <si>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</si>
  <si>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</si>
  <si>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</si>
  <si>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</si>
  <si>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</si>
  <si>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</si>
  <si>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</si>
  <si>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</si>
  <si>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</si>
  <si>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</si>
  <si>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</si>
  <si>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</si>
  <si>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</si>
  <si>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</si>
  <si>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</si>
  <si>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</si>
  <si>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</si>
  <si>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</si>
  <si>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</si>
  <si>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</si>
  <si>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</si>
  <si>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</si>
  <si>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</si>
  <si>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</si>
  <si>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</si>
  <si>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</si>
  <si>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</si>
  <si>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</si>
  <si>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</si>
  <si>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</si>
  <si>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</si>
  <si>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</si>
  <si>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</si>
  <si>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</si>
  <si>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</si>
  <si>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</si>
  <si>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</si>
  <si>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</si>
  <si>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</si>
  <si>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</si>
  <si>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</si>
  <si>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</si>
  <si>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</si>
  <si>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</si>
  <si>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</si>
  <si>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</si>
  <si>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</si>
  <si>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</si>
  <si>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</si>
  <si>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</si>
  <si>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</si>
  <si>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</si>
  <si>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</si>
  <si>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</si>
  <si>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</si>
  <si>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</si>
  <si>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</si>
  <si>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</si>
  <si>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</si>
  <si>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</si>
  <si>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</si>
  <si>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</si>
  <si>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</si>
  <si>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</si>
  <si>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</si>
  <si>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</si>
  <si>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</si>
  <si>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</si>
  <si>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</si>
  <si>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</si>
  <si>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</si>
  <si>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</si>
  <si>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</si>
  <si>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</si>
  <si>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</si>
  <si>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</si>
  <si>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</si>
  <si>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</si>
  <si>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</si>
  <si>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</si>
  <si>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</si>
  <si>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</si>
  <si>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</si>
  <si>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</si>
  <si>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</si>
  <si>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</si>
  <si>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</si>
  <si>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</si>
  <si>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</si>
  <si>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</si>
  <si>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</si>
  <si>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</si>
  <si>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</si>
  <si>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</si>
  <si>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</si>
  <si>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</si>
  <si>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</si>
  <si>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</si>
  <si>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</si>
  <si>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</si>
  <si>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</si>
  <si>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</si>
  <si>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</si>
  <si>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</si>
  <si>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</si>
  <si>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</si>
  <si>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</si>
  <si>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</si>
  <si>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</si>
  <si>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</si>
  <si>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</si>
  <si>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</si>
  <si>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</si>
  <si>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</si>
  <si>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</si>
  <si>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</si>
  <si>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</si>
  <si>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</si>
  <si>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</si>
  <si>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</si>
  <si>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</si>
  <si>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</si>
  <si>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</si>
  <si>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</si>
  <si>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</si>
  <si>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</si>
  <si>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</si>
  <si>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</si>
  <si>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</si>
  <si>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</si>
  <si>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</si>
  <si>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</si>
  <si>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</si>
  <si>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</si>
  <si>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</si>
  <si>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</si>
  <si>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</si>
  <si>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</si>
  <si>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</si>
  <si>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</si>
  <si>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</si>
  <si>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</si>
  <si>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</si>
  <si>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</si>
  <si>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</si>
  <si>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</si>
  <si>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</si>
  <si>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</si>
  <si>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</si>
  <si>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</si>
  <si>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</si>
  <si>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</si>
  <si>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</si>
  <si>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</si>
  <si>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</si>
  <si>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</si>
  <si>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</si>
  <si>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</si>
  <si>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</si>
  <si>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</si>
  <si>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</si>
  <si>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</si>
  <si>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</si>
  <si>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</si>
  <si>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</si>
  <si>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</si>
  <si>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</si>
  <si>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</si>
  <si>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</si>
  <si>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</si>
  <si>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</si>
  <si>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</si>
  <si>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</si>
  <si>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</si>
  <si>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</si>
  <si>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</si>
  <si>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</si>
  <si>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</si>
  <si>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</si>
  <si>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</si>
  <si>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</si>
  <si>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</si>
  <si>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</si>
  <si>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</si>
  <si>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</si>
  <si>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</si>
  <si>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</si>
  <si>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</si>
  <si>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</si>
  <si>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</si>
  <si>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</si>
  <si>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</si>
  <si>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</si>
  <si>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</si>
  <si>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</si>
  <si>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</si>
  <si>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</si>
  <si>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</si>
  <si>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</si>
  <si>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</si>
  <si>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</si>
  <si>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</si>
  <si>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</si>
  <si>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</si>
  <si>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</si>
  <si>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</si>
  <si>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</si>
  <si>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</si>
  <si>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</si>
  <si>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</si>
  <si>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</si>
  <si>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</si>
  <si>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</si>
  <si>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</si>
  <si>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</si>
  <si>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</si>
  <si>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</si>
  <si>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</si>
  <si>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</si>
  <si>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</si>
  <si>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</si>
  <si>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</si>
  <si>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</si>
  <si>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</si>
  <si>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</si>
  <si>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</si>
  <si>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</si>
  <si>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</si>
  <si>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</si>
  <si>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</si>
  <si>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</si>
  <si>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</si>
  <si>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</si>
  <si>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</si>
  <si>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</si>
  <si>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</si>
  <si>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</si>
  <si>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</si>
  <si>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</si>
  <si>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</si>
  <si>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</si>
  <si>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</si>
  <si>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</si>
  <si>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</si>
  <si>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</si>
  <si>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</si>
  <si>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</si>
  <si>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</si>
  <si>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</si>
  <si>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</si>
  <si>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</si>
  <si>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</si>
  <si>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</si>
  <si>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</si>
  <si>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</si>
  <si>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</si>
  <si>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</si>
  <si>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</si>
  <si>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</si>
  <si>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</si>
  <si>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</si>
  <si>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</si>
  <si>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</si>
  <si>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</si>
  <si>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</si>
  <si>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</si>
  <si>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</si>
  <si>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</si>
  <si>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</si>
  <si>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</si>
  <si>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</si>
  <si>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</si>
  <si>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</si>
  <si>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</si>
  <si>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</si>
  <si>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</si>
  <si>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</si>
  <si>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</si>
  <si>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</si>
  <si>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</si>
  <si>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</si>
  <si>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</si>
  <si>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</si>
  <si>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</si>
  <si>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</si>
  <si>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</si>
  <si>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</si>
  <si>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</si>
  <si>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</si>
  <si>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</si>
  <si>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</si>
  <si>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</si>
  <si>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</si>
  <si>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</si>
  <si>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</si>
  <si>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</si>
  <si>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</si>
  <si>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</si>
  <si>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</si>
  <si>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</si>
  <si>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</si>
  <si>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</si>
  <si>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</si>
  <si>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</si>
  <si>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</si>
  <si>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</si>
  <si>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</si>
  <si>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</si>
  <si>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</si>
  <si>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</si>
  <si>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</si>
  <si>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</si>
  <si>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</si>
  <si>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</si>
  <si>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</si>
  <si>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</si>
  <si>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</si>
  <si>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</si>
  <si>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</si>
  <si>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</si>
  <si>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</si>
  <si>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</si>
  <si>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</si>
  <si>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</si>
  <si>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</si>
  <si>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</si>
  <si>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</si>
  <si>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</si>
  <si>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</si>
  <si>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</si>
  <si>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</si>
  <si>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</si>
  <si>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</si>
  <si>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</si>
  <si>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</si>
  <si>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</si>
  <si>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</si>
  <si>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</si>
  <si>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</si>
  <si>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</si>
  <si>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</si>
  <si>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</si>
  <si>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</si>
  <si>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</si>
  <si>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</si>
  <si>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</si>
  <si>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</si>
  <si>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</si>
  <si>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</si>
  <si>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</si>
  <si>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</si>
  <si>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</si>
  <si>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</si>
  <si>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</si>
  <si>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</si>
  <si>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</si>
  <si>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</si>
  <si>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</si>
  <si>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</si>
  <si>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</si>
  <si>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</si>
  <si>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</si>
  <si>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</si>
  <si>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</si>
  <si>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</si>
  <si>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</si>
  <si>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</si>
  <si>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</si>
  <si>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</si>
  <si>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</si>
  <si>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</si>
  <si>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</si>
  <si>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</si>
  <si>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</si>
  <si>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</si>
  <si>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</si>
  <si>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</si>
  <si>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</si>
  <si>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</si>
  <si>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</si>
  <si>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</si>
  <si>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</si>
  <si>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</si>
  <si>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</si>
  <si>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</si>
  <si>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</si>
  <si>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</si>
  <si>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</si>
  <si>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</si>
  <si>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</si>
  <si>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</si>
  <si>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</si>
  <si>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</si>
  <si>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</si>
  <si>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</si>
  <si>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</si>
  <si>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</si>
  <si>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</si>
  <si>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</si>
  <si>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</si>
  <si>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</si>
  <si>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</si>
  <si>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</si>
  <si>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</si>
  <si>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</si>
  <si>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</si>
  <si>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</si>
  <si>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</si>
  <si>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</si>
  <si>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</si>
  <si>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</si>
  <si>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</si>
  <si>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</si>
  <si>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</si>
  <si>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</si>
  <si>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</si>
  <si>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</si>
  <si>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</si>
  <si>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</si>
  <si>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</si>
  <si>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</si>
  <si>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</si>
  <si>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</si>
  <si>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</si>
  <si>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</si>
  <si>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</si>
  <si>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</si>
  <si>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</si>
  <si>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</si>
  <si>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</si>
  <si>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</si>
  <si>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</si>
  <si>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</si>
  <si>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</si>
  <si>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</si>
  <si>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</si>
  <si>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</si>
  <si>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</si>
  <si>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</si>
  <si>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</si>
  <si>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</si>
  <si>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</si>
  <si>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</si>
  <si>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</si>
  <si>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</si>
  <si>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</si>
  <si>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</si>
  <si>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</si>
  <si>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</si>
  <si>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</si>
  <si>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</si>
  <si>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</si>
  <si>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</si>
  <si>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</si>
  <si>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</si>
  <si>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</si>
  <si>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</si>
  <si>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</si>
  <si>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</si>
  <si>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</si>
  <si>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</si>
  <si>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</si>
  <si>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</si>
  <si>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</si>
  <si>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</si>
  <si>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</si>
  <si>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</si>
  <si>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</si>
  <si>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</si>
  <si>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</si>
  <si>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</si>
  <si>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</si>
  <si>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</si>
  <si>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</si>
  <si>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</si>
  <si>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</si>
  <si>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</si>
  <si>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</si>
  <si>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</si>
  <si>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</si>
  <si>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</si>
  <si>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</si>
  <si>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</si>
  <si>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</si>
  <si>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</si>
  <si>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</si>
  <si>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</si>
  <si>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</si>
  <si>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</si>
  <si>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</si>
  <si>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</si>
  <si>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</si>
  <si>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</si>
  <si>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</si>
  <si>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</si>
  <si>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</si>
  <si>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</si>
  <si>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</si>
  <si>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</si>
  <si>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</si>
  <si>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</si>
  <si>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</si>
  <si>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</si>
  <si>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</si>
  <si>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</si>
  <si>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</si>
  <si>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</si>
  <si>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</si>
  <si>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</si>
  <si>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</si>
  <si>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</si>
  <si>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</si>
  <si>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</si>
  <si>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</si>
  <si>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</si>
  <si>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</si>
  <si>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</si>
  <si>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</si>
  <si>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</si>
  <si>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</si>
  <si>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</si>
  <si>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</si>
  <si>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</si>
  <si>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</si>
  <si>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</si>
  <si>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</si>
  <si>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</si>
  <si>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</si>
  <si>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</si>
  <si>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</si>
  <si>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</si>
  <si>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</si>
  <si>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</si>
  <si>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</si>
  <si>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</si>
  <si>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</si>
  <si>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</si>
  <si>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</si>
  <si>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</si>
  <si>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</si>
  <si>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</si>
  <si>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</si>
  <si>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</si>
  <si>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</si>
  <si>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</si>
  <si>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</si>
  <si>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</si>
  <si>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</si>
  <si>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</si>
  <si>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</si>
  <si>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</si>
  <si>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</si>
  <si>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</si>
  <si>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</si>
  <si>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</si>
  <si>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</si>
  <si>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</si>
  <si>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</si>
  <si>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</si>
  <si>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</si>
  <si>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</si>
  <si>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</si>
  <si>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</si>
  <si>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</si>
  <si>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</si>
  <si>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</si>
  <si>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</si>
  <si>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</si>
  <si>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</si>
  <si>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</si>
  <si>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</si>
  <si>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</si>
  <si>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</si>
  <si>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</si>
  <si>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</si>
  <si>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</si>
  <si>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</si>
  <si>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</si>
  <si>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</si>
  <si>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</si>
  <si>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</si>
  <si>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</si>
  <si>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</si>
  <si>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</si>
  <si>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</si>
  <si>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</si>
  <si>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</si>
  <si>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</si>
  <si>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</si>
  <si>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</si>
  <si>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</si>
  <si>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</si>
  <si>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</si>
  <si>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</si>
  <si>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</si>
  <si>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</si>
  <si>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</si>
  <si>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</si>
  <si>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</si>
  <si>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</si>
  <si>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</si>
  <si>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</si>
  <si>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</si>
  <si>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</si>
  <si>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</si>
  <si>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</si>
  <si>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</si>
  <si>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</si>
  <si>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</si>
  <si>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</si>
  <si>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</si>
  <si>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</si>
  <si>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</si>
  <si>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</si>
  <si>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</si>
  <si>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</si>
  <si>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</si>
  <si>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</si>
  <si>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</si>
  <si>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</si>
  <si>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</si>
  <si>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</si>
  <si>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</si>
  <si>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</si>
  <si>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</si>
  <si>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</si>
  <si>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</si>
  <si>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</si>
  <si>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</si>
  <si>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</si>
  <si>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</si>
  <si>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</si>
  <si>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</si>
  <si>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</si>
  <si>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</si>
  <si>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</si>
  <si>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</si>
  <si>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</si>
  <si>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</si>
  <si>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</si>
  <si>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</si>
  <si>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</si>
  <si>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</si>
  <si>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</si>
  <si>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</si>
  <si>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</si>
  <si>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</si>
  <si>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</si>
  <si>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</si>
  <si>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</si>
  <si>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</si>
  <si>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</si>
  <si>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</si>
  <si>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</si>
  <si>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</si>
  <si>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</si>
  <si>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</si>
  <si>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</si>
  <si>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</si>
  <si>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</si>
  <si>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</si>
  <si>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</si>
  <si>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</si>
  <si>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</si>
  <si>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</si>
  <si>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</si>
  <si>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</si>
  <si>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</si>
  <si>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</si>
  <si>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</si>
  <si>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</si>
  <si>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</si>
  <si>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</si>
  <si>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</si>
  <si>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</si>
  <si>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</si>
  <si>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</si>
  <si>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</si>
  <si>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</si>
  <si>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</si>
  <si>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</si>
  <si>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</si>
  <si>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</si>
  <si>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</si>
  <si>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</si>
  <si>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</si>
  <si>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</si>
  <si>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</si>
  <si>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</si>
  <si>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</si>
  <si>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</si>
  <si>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</si>
  <si>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</si>
  <si>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</si>
  <si>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</si>
  <si>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</si>
  <si>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</si>
  <si>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</si>
  <si>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</si>
  <si>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</si>
  <si>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</si>
  <si>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</si>
  <si>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</si>
  <si>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</si>
  <si>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</si>
  <si>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</si>
  <si>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</si>
  <si>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</si>
  <si>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</si>
  <si>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</si>
  <si>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</si>
  <si>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</si>
  <si>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</si>
  <si>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</si>
  <si>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</si>
  <si>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</si>
  <si>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</si>
  <si>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</si>
  <si>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</si>
  <si>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</si>
  <si>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</si>
  <si>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</si>
  <si>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</si>
  <si>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</si>
  <si>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</si>
  <si>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</si>
  <si>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</si>
  <si>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</si>
  <si>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</si>
  <si>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</si>
  <si>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</si>
  <si>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</si>
  <si>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</si>
  <si>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</si>
  <si>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</si>
  <si>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</si>
  <si>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</si>
  <si>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</si>
  <si>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</si>
  <si>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</si>
  <si>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</si>
  <si>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</si>
  <si>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</si>
  <si>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</si>
  <si>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</si>
  <si>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</si>
  <si>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</si>
  <si>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</si>
  <si>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</si>
  <si>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</si>
  <si>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</si>
  <si>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</si>
  <si>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</si>
  <si>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</si>
  <si>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</si>
  <si>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</si>
  <si>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</si>
  <si>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</si>
  <si>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</si>
  <si>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</si>
  <si>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</si>
  <si>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</si>
  <si>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</si>
  <si>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</si>
  <si>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</si>
  <si>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</si>
  <si>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</si>
  <si>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</si>
  <si>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</si>
  <si>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</si>
  <si>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</si>
  <si>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</si>
  <si>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</si>
  <si>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</si>
  <si>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</si>
  <si>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</si>
  <si>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</si>
  <si>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</si>
  <si>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</si>
  <si>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</si>
  <si>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</si>
  <si>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</si>
  <si>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</si>
  <si>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</si>
  <si>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</si>
  <si>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</si>
  <si>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</si>
  <si>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</si>
  <si>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</si>
  <si>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</si>
  <si>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</si>
  <si>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</si>
  <si>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</si>
  <si>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</si>
  <si>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</si>
  <si>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</si>
  <si>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</si>
  <si>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</si>
  <si>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</si>
  <si>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</si>
  <si>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</si>
  <si>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</si>
  <si>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</si>
  <si>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</si>
  <si>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</si>
  <si>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</si>
  <si>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</si>
  <si>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</si>
  <si>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</si>
  <si>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</si>
  <si>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</si>
  <si>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</si>
  <si>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</si>
  <si>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</si>
  <si>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</si>
  <si>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</si>
  <si>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</si>
  <si>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</si>
  <si>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</si>
  <si>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</si>
  <si>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</si>
  <si>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</si>
  <si>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</si>
  <si>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</si>
  <si>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</si>
  <si>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</si>
  <si>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</si>
  <si>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</si>
  <si>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</si>
  <si>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</si>
  <si>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</si>
  <si>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</si>
  <si>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</si>
  <si>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</si>
  <si>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</si>
  <si>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</si>
  <si>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</si>
  <si>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</si>
  <si>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</si>
  <si>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</si>
  <si>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</si>
  <si>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</si>
  <si>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</si>
  <si>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</si>
  <si>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</si>
  <si>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</si>
  <si>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</si>
  <si>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</si>
  <si>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</si>
  <si>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</si>
  <si>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</si>
  <si>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</si>
  <si>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</si>
  <si>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</si>
  <si>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</si>
  <si>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</si>
  <si>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</si>
  <si>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</si>
  <si>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</si>
  <si>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</si>
  <si>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</si>
  <si>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</si>
  <si>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</si>
  <si>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</si>
  <si>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</si>
  <si>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</si>
  <si>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</si>
  <si>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</si>
  <si>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</si>
  <si>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</si>
  <si>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</si>
  <si>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</si>
  <si>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</si>
  <si>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</si>
  <si>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</si>
  <si>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</si>
  <si>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</si>
  <si>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</si>
  <si>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</si>
  <si>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</si>
  <si>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</si>
  <si>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</si>
  <si>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</si>
  <si>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</si>
  <si>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</si>
  <si>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</si>
  <si>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</si>
  <si>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</si>
  <si>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</si>
  <si>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</si>
  <si>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</si>
  <si>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</si>
  <si>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</si>
  <si>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</si>
  <si>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</si>
  <si>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</si>
  <si>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</si>
  <si>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</si>
  <si>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</si>
  <si>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</si>
  <si>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</si>
  <si>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</si>
  <si>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</si>
  <si>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</si>
  <si>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</si>
  <si>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</si>
  <si>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</si>
  <si>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</si>
  <si>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</si>
  <si>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</si>
  <si>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</si>
  <si>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</si>
  <si>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</si>
  <si>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</si>
  <si>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</si>
  <si>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</si>
  <si>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</si>
  <si>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</si>
  <si>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</si>
  <si>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</si>
  <si>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</si>
  <si>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</si>
  <si>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</si>
  <si>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</si>
  <si>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</si>
  <si>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</si>
  <si>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</si>
  <si>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</si>
  <si>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</si>
  <si>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</si>
  <si>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</si>
  <si>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</si>
  <si>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</si>
  <si>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</si>
  <si>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</si>
  <si>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</si>
  <si>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</si>
  <si>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</si>
  <si>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</si>
  <si>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</si>
  <si>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</si>
  <si>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</si>
  <si>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</si>
  <si>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</si>
  <si>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</si>
  <si>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</si>
  <si>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</si>
  <si>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</si>
  <si>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</si>
  <si>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</si>
  <si>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</si>
  <si>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</si>
  <si>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</si>
  <si>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</si>
  <si>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</si>
  <si>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</si>
  <si>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</si>
  <si>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</si>
  <si>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</si>
  <si>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</si>
  <si>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</si>
  <si>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</si>
  <si>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</si>
  <si>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</si>
  <si>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</si>
  <si>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</si>
  <si>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</si>
  <si>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</si>
  <si>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</si>
  <si>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</si>
  <si>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</si>
  <si>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</si>
  <si>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</si>
  <si>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</si>
  <si>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</si>
  <si>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</si>
  <si>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</si>
  <si>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</si>
  <si>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</si>
  <si>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</si>
  <si>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</si>
  <si>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</si>
  <si>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</si>
  <si>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</si>
  <si>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</si>
  <si>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</si>
  <si>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</si>
  <si>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</si>
  <si>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</si>
  <si>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</si>
  <si>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</si>
  <si>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</si>
  <si>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</si>
  <si>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</si>
  <si>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</si>
  <si>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</si>
  <si>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</si>
  <si>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</si>
  <si>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</si>
  <si>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</si>
  <si>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</si>
  <si>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</si>
  <si>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</si>
  <si>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</si>
  <si>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</si>
  <si>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</si>
  <si>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</si>
  <si>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</si>
  <si>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</si>
  <si>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</si>
  <si>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</si>
  <si>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</si>
  <si>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</si>
  <si>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</si>
  <si>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</si>
  <si>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</si>
  <si>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</si>
  <si>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</si>
  <si>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</si>
  <si>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</si>
  <si>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</si>
  <si>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</si>
  <si>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</si>
  <si>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</si>
  <si>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</si>
  <si>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</si>
  <si>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</si>
  <si>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</si>
  <si>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</si>
  <si>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</si>
  <si>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</si>
  <si>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</si>
  <si>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</si>
  <si>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</si>
  <si>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</si>
  <si>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</si>
  <si>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</si>
  <si>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</si>
  <si>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</si>
  <si>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</si>
  <si>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</si>
  <si>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</si>
  <si>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</si>
  <si>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</si>
  <si>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</si>
  <si>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</si>
  <si>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</si>
  <si>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</si>
  <si>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</si>
  <si>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</si>
  <si>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</si>
  <si>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</si>
  <si>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</si>
  <si>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</si>
  <si>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</si>
  <si>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</si>
  <si>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</si>
  <si>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</si>
  <si>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</si>
  <si>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</si>
  <si>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</si>
  <si>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</si>
  <si>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</si>
  <si>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</si>
  <si>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</si>
  <si>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</si>
  <si>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</si>
  <si>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</si>
  <si>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</si>
  <si>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</si>
  <si>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</si>
  <si>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</si>
  <si>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</si>
  <si>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</si>
  <si>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</si>
  <si>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</si>
  <si>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</si>
  <si>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</si>
  <si>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</si>
  <si>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</si>
  <si>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</si>
  <si>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</si>
  <si>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</si>
  <si>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</si>
  <si>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</si>
  <si>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</si>
  <si>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</si>
  <si>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</si>
  <si>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</si>
  <si>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</si>
  <si>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</si>
  <si>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</si>
  <si>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</si>
  <si>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</si>
  <si>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</si>
  <si>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</si>
  <si>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</si>
  <si>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</si>
  <si>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</si>
  <si>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</si>
  <si>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</si>
  <si>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</si>
  <si>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</si>
  <si>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</si>
  <si>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</si>
  <si>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</si>
  <si>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</si>
  <si>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</si>
  <si>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</si>
  <si>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</si>
  <si>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</si>
  <si>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</si>
  <si>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</si>
  <si>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</si>
  <si>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</si>
  <si>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</si>
  <si>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</si>
  <si>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</si>
  <si>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</si>
  <si>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</si>
  <si>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</si>
  <si>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</si>
  <si>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</si>
  <si>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</si>
  <si>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</si>
  <si>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</si>
  <si>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</si>
  <si>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</si>
  <si>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</si>
  <si>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</si>
  <si>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</si>
  <si>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</si>
  <si>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</si>
  <si>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</si>
  <si>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</si>
  <si>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</si>
  <si>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</si>
  <si>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</si>
  <si>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</si>
  <si>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</si>
  <si>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</si>
  <si>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</si>
  <si>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</si>
  <si>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</si>
  <si>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</si>
  <si>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</si>
  <si>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</si>
  <si>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</si>
  <si>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</si>
  <si>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</si>
  <si>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</si>
  <si>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</si>
  <si>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</si>
  <si>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</si>
  <si>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</si>
  <si>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</si>
  <si>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</si>
  <si>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</si>
  <si>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</si>
  <si>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</si>
  <si>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</si>
  <si>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</si>
  <si>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</si>
  <si>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</si>
  <si>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</si>
  <si>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</si>
  <si>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</si>
  <si>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</si>
  <si>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</si>
  <si>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</si>
  <si>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</si>
  <si>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</si>
  <si>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</si>
  <si>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</si>
  <si>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</si>
  <si>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</si>
  <si>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</si>
  <si>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</si>
  <si>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</si>
  <si>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</si>
  <si>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</si>
  <si>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</si>
  <si>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</si>
  <si>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</si>
  <si>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</si>
  <si>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</si>
  <si>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</si>
  <si>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</si>
  <si>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</si>
  <si>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</si>
  <si>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</si>
  <si>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</si>
  <si>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</si>
  <si>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</si>
  <si>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</si>
  <si>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</si>
  <si>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</si>
  <si>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</si>
  <si>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</si>
  <si>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</si>
  <si>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</si>
  <si>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</si>
  <si>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</si>
  <si>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</si>
  <si>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</si>
  <si>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</si>
  <si>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</si>
  <si>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</si>
  <si>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</si>
  <si>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</si>
  <si>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</si>
  <si>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</si>
  <si>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</si>
  <si>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</si>
  <si>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</si>
  <si>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</si>
  <si>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</si>
  <si>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</si>
  <si>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</si>
  <si>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</si>
  <si>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</si>
  <si>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</si>
  <si>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</si>
  <si>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</si>
  <si>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</si>
  <si>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</si>
  <si>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</si>
  <si>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</si>
  <si>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</si>
  <si>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</si>
  <si>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</si>
  <si>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</si>
  <si>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</si>
  <si>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</si>
  <si>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</si>
  <si>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</si>
  <si>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</si>
  <si>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</si>
  <si>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</si>
  <si>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</si>
  <si>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</si>
  <si>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</si>
  <si>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</si>
  <si>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</si>
  <si>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</si>
  <si>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</si>
  <si>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</si>
  <si>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</si>
  <si>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</si>
  <si>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</si>
  <si>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</si>
  <si>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</si>
  <si>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</si>
  <si>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</si>
  <si>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</si>
  <si>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</si>
  <si>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</si>
  <si>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</si>
  <si>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</si>
  <si>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</si>
  <si>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</si>
  <si>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</si>
  <si>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</si>
  <si>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</si>
  <si>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</si>
  <si>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</si>
  <si>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</si>
  <si>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</si>
  <si>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</si>
  <si>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</si>
  <si>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</si>
  <si>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</si>
  <si>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</si>
  <si>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</si>
  <si>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</si>
  <si>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</si>
  <si>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</si>
  <si>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</si>
  <si>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</si>
  <si>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</si>
  <si>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</si>
  <si>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</si>
  <si>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</si>
  <si>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</si>
  <si>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</si>
  <si>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</si>
  <si>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</si>
  <si>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</si>
  <si>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</si>
  <si>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</si>
  <si>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</si>
  <si>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</si>
  <si>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</si>
  <si>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</si>
  <si>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</si>
  <si>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</si>
  <si>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</si>
  <si>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</si>
  <si>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</si>
  <si>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</si>
  <si>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</si>
  <si>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</si>
  <si>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</si>
  <si>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</si>
  <si>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</si>
  <si>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</si>
  <si>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</si>
  <si>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</si>
  <si>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</si>
  <si>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</si>
  <si>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</si>
  <si>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</si>
  <si>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</si>
  <si>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</si>
  <si>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</si>
  <si>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</si>
  <si>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</si>
  <si>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</si>
  <si>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</si>
  <si>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</si>
  <si>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</si>
  <si>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</si>
  <si>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</si>
  <si>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</si>
  <si>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</si>
  <si>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</si>
  <si>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</si>
  <si>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</si>
  <si>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</si>
  <si>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</si>
  <si>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</si>
  <si>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</si>
  <si>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</si>
  <si>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</si>
  <si>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</si>
  <si>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</si>
  <si>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</si>
  <si>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</si>
  <si>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</si>
  <si>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</si>
  <si>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</si>
  <si>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</si>
  <si>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</si>
  <si>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</si>
  <si>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</si>
  <si>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</si>
  <si>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</si>
  <si>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</si>
  <si>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</si>
  <si>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</si>
  <si>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</si>
  <si>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</si>
  <si>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</si>
  <si>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</si>
  <si>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</si>
  <si>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</si>
  <si>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</si>
  <si>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</si>
  <si>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</si>
  <si>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</si>
  <si>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</si>
  <si>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</si>
  <si>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</si>
  <si>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</si>
  <si>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</si>
  <si>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</si>
  <si>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</si>
  <si>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</si>
  <si>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</si>
  <si>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</si>
  <si>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</si>
  <si>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</si>
  <si>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</si>
  <si>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</si>
  <si>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</si>
  <si>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</si>
  <si>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</si>
  <si>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</si>
  <si>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</si>
  <si>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</si>
  <si>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</si>
  <si>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</si>
  <si>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</si>
  <si>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</si>
  <si>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</si>
  <si>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</si>
  <si>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</si>
  <si>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</si>
  <si>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</si>
  <si>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</si>
  <si>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</si>
  <si>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</si>
  <si>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</si>
  <si>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</si>
  <si>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</si>
  <si>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</si>
  <si>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</si>
  <si>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</si>
  <si>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</si>
  <si>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</si>
  <si>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</si>
  <si>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</si>
  <si>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</si>
  <si>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</si>
  <si>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</si>
  <si>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</si>
  <si>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</si>
  <si>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</si>
  <si>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</si>
  <si>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</si>
  <si>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</si>
  <si>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</si>
  <si>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</si>
  <si>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</si>
  <si>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</si>
  <si>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</si>
  <si>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</si>
  <si>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</si>
  <si>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</si>
  <si>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</si>
  <si>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</si>
  <si>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</si>
  <si>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</si>
  <si>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</si>
  <si>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</si>
  <si>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</si>
  <si>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</si>
  <si>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</si>
  <si>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</si>
  <si>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</si>
  <si>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</si>
  <si>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</si>
  <si>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</si>
  <si>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</si>
  <si>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</si>
  <si>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</si>
  <si>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</si>
  <si>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</si>
  <si>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</si>
  <si>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</si>
  <si>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</si>
  <si>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</si>
  <si>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</si>
  <si>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</si>
  <si>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</si>
  <si>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</si>
  <si>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</si>
  <si>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</si>
  <si>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</si>
  <si>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</si>
  <si>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</si>
  <si>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</si>
  <si>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</si>
  <si>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</si>
  <si>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</si>
  <si>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</si>
  <si>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</si>
  <si>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</si>
  <si>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</si>
  <si>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</si>
  <si>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</si>
  <si>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</si>
  <si>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</si>
  <si>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</si>
  <si>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</si>
  <si>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</si>
  <si>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</si>
  <si>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</si>
  <si>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</si>
  <si>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</si>
  <si>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</si>
  <si>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</si>
  <si>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</si>
  <si>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</si>
  <si>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</si>
  <si>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</si>
  <si>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</si>
  <si>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</si>
  <si>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</si>
  <si>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</si>
  <si>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</si>
  <si>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</si>
  <si>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</si>
  <si>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</si>
  <si>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</si>
  <si>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</si>
  <si>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</si>
  <si>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</si>
  <si>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</si>
  <si>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</si>
  <si>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</si>
  <si>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</si>
  <si>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</si>
  <si>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</si>
  <si>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</si>
  <si>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</si>
  <si>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</si>
  <si>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</si>
  <si>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</si>
  <si>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</si>
  <si>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</si>
  <si>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</si>
  <si>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</si>
  <si>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</si>
  <si>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</si>
  <si>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</si>
  <si>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</si>
  <si>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</si>
  <si>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</si>
  <si>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</si>
  <si>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</si>
  <si>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</si>
  <si>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</si>
  <si>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</si>
  <si>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</si>
  <si>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</si>
  <si>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</si>
  <si>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</si>
  <si>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</si>
  <si>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</si>
  <si>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</si>
  <si>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</si>
  <si>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</si>
  <si>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</si>
  <si>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</si>
  <si>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</si>
  <si>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</si>
  <si>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</si>
  <si>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</si>
  <si>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</si>
  <si>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</si>
  <si>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</si>
  <si>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</si>
  <si>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</si>
  <si>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</si>
  <si>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</si>
  <si>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</si>
  <si>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</si>
  <si>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</si>
  <si>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</si>
  <si>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</si>
  <si>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</si>
  <si>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</si>
  <si>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</si>
  <si>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</si>
  <si>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</si>
  <si>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</si>
  <si>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</si>
  <si>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</si>
  <si>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</si>
  <si>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</si>
  <si>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</si>
  <si>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</si>
  <si>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</si>
  <si>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</si>
  <si>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</si>
  <si>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</si>
  <si>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</si>
  <si>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</si>
  <si>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</si>
  <si>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</si>
  <si>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</si>
  <si>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</si>
  <si>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</si>
  <si>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</si>
  <si>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</si>
  <si>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</si>
  <si>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</si>
  <si>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</si>
  <si>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</si>
  <si>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</si>
  <si>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</si>
  <si>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</si>
  <si>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</si>
  <si>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</si>
  <si>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</si>
  <si>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</si>
  <si>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</si>
  <si>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</si>
  <si>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</si>
  <si>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</si>
  <si>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</si>
  <si>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</si>
  <si>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</si>
  <si>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</si>
  <si>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</si>
  <si>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</si>
  <si>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</si>
  <si>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</si>
  <si>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</si>
  <si>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</si>
  <si>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</si>
  <si>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</si>
  <si>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</si>
  <si>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</si>
  <si>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</si>
  <si>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</si>
  <si>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</si>
  <si>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</si>
  <si>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</si>
  <si>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</si>
  <si>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</si>
  <si>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</si>
  <si>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</si>
  <si>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</si>
  <si>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</si>
  <si>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</si>
  <si>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</si>
  <si>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</si>
  <si>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</si>
  <si>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</si>
  <si>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</si>
  <si>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</si>
  <si>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</si>
  <si>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</si>
  <si>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</si>
  <si>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</si>
  <si>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</si>
  <si>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</si>
  <si>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</si>
  <si>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</si>
  <si>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</si>
  <si>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</si>
  <si>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</si>
  <si>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</si>
  <si>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</si>
  <si>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</si>
  <si>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</si>
  <si>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</si>
  <si>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</si>
  <si>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</si>
  <si>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</si>
  <si>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</si>
  <si>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</si>
  <si>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</si>
  <si>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</si>
  <si>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</si>
  <si>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</si>
  <si>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</si>
  <si>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</si>
  <si>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</si>
  <si>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</si>
  <si>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</si>
  <si>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</si>
  <si>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</si>
  <si>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</si>
  <si>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</si>
  <si>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</si>
  <si>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</si>
  <si>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</si>
  <si>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</si>
  <si>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</si>
  <si>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</si>
  <si>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</si>
  <si>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</si>
  <si>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</si>
  <si>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</si>
  <si>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</si>
  <si>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</si>
  <si>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</si>
  <si>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</si>
  <si>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</si>
  <si>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</si>
  <si>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</si>
  <si>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</si>
  <si>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</si>
  <si>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</si>
  <si>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</si>
  <si>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</si>
  <si>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</si>
  <si>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</si>
  <si>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</si>
  <si>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</si>
  <si>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</si>
  <si>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</si>
  <si>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</si>
  <si>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</si>
  <si>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</si>
  <si>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</si>
  <si>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</si>
  <si>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</si>
  <si>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</si>
  <si>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</si>
  <si>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</si>
  <si>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</si>
  <si>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</si>
  <si>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</si>
  <si>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</si>
  <si>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</si>
  <si>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</si>
  <si>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</si>
  <si>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</si>
  <si>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</si>
  <si>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</si>
  <si>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</si>
  <si>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</si>
  <si>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</si>
  <si>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</si>
  <si>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</si>
  <si>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</si>
  <si>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</si>
  <si>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</si>
  <si>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</si>
  <si>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</si>
  <si>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</si>
  <si>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</si>
  <si>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</si>
  <si>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</si>
  <si>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</si>
  <si>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</si>
  <si>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</si>
  <si>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</si>
  <si>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</si>
  <si>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</si>
  <si>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</si>
  <si>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</si>
  <si>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</si>
  <si>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</si>
  <si>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</si>
  <si>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</si>
  <si>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</si>
  <si>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</si>
  <si>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</si>
  <si>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</si>
  <si>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</si>
  <si>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</si>
  <si>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</si>
  <si>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</si>
  <si>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</si>
  <si>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</si>
  <si>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</si>
  <si>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</si>
  <si>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</si>
  <si>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</si>
  <si>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</si>
  <si>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</si>
  <si>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</si>
  <si>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</si>
  <si>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</si>
  <si>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</si>
  <si>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</si>
  <si>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</si>
  <si>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</si>
  <si>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</si>
  <si>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</si>
  <si>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</si>
  <si>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</si>
  <si>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</si>
  <si>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</si>
  <si>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</si>
  <si>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</si>
  <si>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</si>
  <si>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</si>
  <si>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</si>
  <si>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</si>
  <si>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</si>
  <si>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</si>
  <si>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</si>
  <si>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</si>
  <si>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</si>
  <si>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</si>
  <si>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</si>
  <si>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</si>
  <si>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</si>
  <si>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</si>
  <si>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</si>
  <si>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</si>
  <si>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</si>
  <si>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</si>
  <si>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</si>
  <si>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</si>
  <si>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</si>
  <si>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</si>
  <si>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</si>
  <si>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</si>
  <si>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</si>
  <si>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</si>
  <si>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</si>
  <si>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</si>
  <si>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</si>
  <si>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</si>
  <si>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</si>
  <si>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</si>
  <si>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</si>
  <si>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</si>
  <si>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</si>
  <si>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</si>
  <si>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</si>
  <si>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</si>
  <si>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</si>
  <si>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</si>
  <si>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</si>
  <si>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</si>
  <si>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</si>
  <si>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</si>
  <si>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</si>
  <si>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</si>
  <si>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</si>
  <si>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</si>
  <si>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</si>
  <si>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</si>
  <si>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</si>
  <si>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</si>
  <si>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</si>
  <si>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</si>
  <si>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</si>
  <si>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</si>
  <si>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</si>
  <si>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</si>
  <si>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</si>
  <si>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</si>
  <si>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</si>
  <si>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</si>
  <si>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</si>
  <si>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</si>
  <si>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</si>
  <si>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</si>
  <si>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</si>
  <si>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</si>
  <si>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</si>
  <si>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</si>
  <si>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</si>
  <si>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</si>
  <si>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</si>
  <si>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</si>
  <si>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</si>
  <si>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</si>
  <si>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</si>
  <si>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</si>
  <si>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</si>
  <si>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</si>
  <si>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</si>
  <si>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</si>
  <si>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</si>
  <si>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</si>
  <si>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</si>
  <si>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</si>
  <si>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</si>
  <si>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</si>
  <si>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</si>
  <si>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</si>
  <si>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</si>
  <si>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</si>
  <si>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</si>
  <si>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</si>
  <si>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</si>
  <si>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</si>
  <si>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</si>
  <si>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</si>
  <si>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</si>
  <si>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</si>
  <si>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</si>
  <si>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</si>
  <si>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</si>
  <si>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</si>
  <si>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</si>
  <si>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</si>
  <si>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</si>
  <si>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</si>
  <si>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</si>
  <si>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</si>
  <si>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</si>
  <si>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</si>
  <si>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</si>
  <si>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</si>
  <si>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</si>
  <si>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</si>
  <si>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</si>
  <si>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</si>
  <si>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</si>
  <si>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</si>
  <si>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</si>
  <si>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</si>
  <si>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</si>
  <si>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</si>
  <si>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</si>
  <si>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</si>
  <si>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</si>
  <si>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</si>
  <si>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</si>
  <si>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</si>
  <si>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</si>
  <si>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</si>
  <si>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</si>
  <si>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</si>
  <si>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</si>
  <si>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</si>
  <si>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</si>
  <si>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</si>
  <si>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</si>
  <si>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</si>
  <si>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</si>
  <si>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</si>
  <si>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</si>
  <si>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</si>
  <si>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</si>
  <si>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</si>
  <si>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</si>
  <si>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</si>
  <si>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</si>
  <si>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</si>
  <si>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</si>
  <si>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</si>
  <si>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</si>
  <si>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</si>
  <si>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</si>
  <si>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</si>
  <si>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</si>
  <si>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</si>
  <si>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</si>
  <si>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</si>
  <si>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</si>
  <si>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</si>
  <si>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</si>
  <si>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</si>
  <si>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</si>
  <si>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</si>
  <si>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</si>
  <si>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</si>
  <si>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</si>
  <si>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</si>
  <si>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</si>
  <si>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</si>
  <si>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</si>
  <si>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</si>
  <si>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</si>
  <si>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</si>
  <si>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</si>
  <si>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</si>
  <si>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</si>
  <si>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</si>
  <si>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</si>
  <si>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</si>
  <si>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</si>
  <si>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</si>
  <si>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</si>
  <si>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</si>
  <si>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</si>
  <si>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</si>
  <si>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</si>
  <si>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</si>
  <si>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</si>
  <si>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</si>
  <si>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</si>
  <si>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</si>
  <si>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</si>
  <si>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</si>
  <si>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</si>
  <si>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</si>
  <si>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</si>
  <si>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</si>
  <si>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</si>
  <si>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</si>
  <si>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</si>
  <si>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</si>
  <si>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</si>
  <si>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</si>
  <si>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</si>
  <si>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</si>
  <si>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</si>
  <si>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</si>
  <si>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</si>
  <si>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</si>
  <si>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</si>
  <si>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</si>
  <si>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</si>
  <si>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</si>
  <si>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</si>
  <si>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</si>
  <si>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</si>
  <si>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</si>
  <si>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</si>
  <si>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</si>
  <si>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</si>
  <si>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</si>
  <si>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</si>
  <si>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</si>
  <si>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</si>
  <si>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</si>
  <si>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</si>
  <si>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</si>
  <si>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</si>
  <si>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</si>
  <si>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</si>
  <si>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</si>
  <si>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</si>
  <si>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</si>
  <si>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</si>
  <si>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</si>
  <si>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</si>
  <si>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</si>
  <si>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</si>
  <si>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</si>
  <si>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</si>
  <si>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</si>
  <si>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</si>
  <si>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</si>
  <si>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</si>
  <si>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</si>
  <si>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</si>
  <si>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</si>
  <si>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</si>
  <si>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</si>
  <si>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</si>
  <si>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</si>
  <si>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</si>
  <si>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</si>
  <si>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</si>
  <si>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</si>
  <si>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</si>
  <si>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</si>
  <si>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</si>
  <si>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</si>
  <si>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</si>
  <si>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</si>
  <si>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</si>
  <si>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</si>
  <si>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</si>
  <si>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</si>
  <si>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</si>
  <si>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</si>
  <si>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</si>
  <si>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</si>
  <si>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</si>
  <si>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</si>
  <si>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</si>
  <si>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</si>
  <si>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</si>
  <si>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</si>
  <si>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</si>
  <si>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</si>
  <si>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</si>
  <si>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</si>
  <si>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</si>
  <si>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</si>
  <si>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</si>
  <si>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</si>
  <si>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</si>
  <si>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</si>
  <si>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</si>
  <si>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</si>
  <si>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</si>
  <si>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</si>
  <si>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</si>
  <si>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</si>
  <si>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</si>
  <si>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</si>
  <si>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</si>
  <si>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</si>
  <si>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</si>
  <si>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</si>
  <si>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</si>
  <si>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</si>
  <si>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</si>
  <si>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</si>
  <si>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</si>
  <si>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</si>
  <si>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</si>
  <si>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</si>
  <si>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</si>
  <si>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</si>
  <si>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</si>
  <si>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</si>
  <si>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</si>
  <si>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</si>
  <si>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</si>
  <si>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</si>
  <si>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</si>
  <si>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</si>
  <si>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</si>
  <si>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</si>
  <si>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</si>
  <si>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</si>
  <si>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</si>
  <si>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</si>
  <si>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</si>
  <si>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</si>
  <si>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</si>
  <si>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</si>
  <si>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</si>
  <si>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</si>
  <si>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</si>
  <si>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</si>
  <si>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</si>
  <si>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</si>
  <si>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</si>
  <si>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</si>
  <si>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</si>
  <si>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</si>
  <si>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</si>
  <si>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</si>
  <si>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</si>
  <si>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</si>
  <si>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</si>
  <si>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</si>
  <si>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</si>
  <si>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</si>
  <si>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</si>
  <si>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</si>
  <si>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</si>
  <si>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</si>
  <si>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</si>
  <si>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</si>
  <si>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</si>
  <si>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</si>
  <si>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</si>
  <si>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</si>
  <si>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</si>
  <si>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</si>
  <si>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</si>
  <si>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</si>
  <si>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</si>
  <si>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</si>
  <si>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</si>
  <si>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</si>
  <si>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</si>
  <si>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</si>
  <si>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</si>
  <si>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</si>
  <si>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</si>
  <si>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</si>
  <si>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</si>
  <si>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</si>
  <si>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</si>
  <si>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</si>
  <si>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</si>
  <si>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</si>
  <si>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</si>
  <si>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</si>
  <si>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</si>
  <si>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</si>
  <si>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</si>
  <si>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</si>
  <si>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</si>
  <si>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</si>
  <si>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</si>
  <si>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</si>
  <si>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</si>
  <si>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</si>
  <si>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</si>
  <si>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</si>
  <si>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</si>
  <si>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</si>
  <si>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</si>
  <si>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</si>
  <si>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</si>
  <si>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</si>
  <si>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</si>
  <si>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</si>
  <si>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</si>
  <si>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</si>
  <si>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</si>
  <si>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</si>
  <si>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</si>
  <si>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</si>
  <si>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</si>
  <si>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</si>
  <si>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</si>
  <si>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</si>
  <si>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</si>
  <si>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</si>
  <si>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</si>
  <si>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</si>
  <si>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</si>
  <si>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</si>
  <si>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</si>
  <si>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</si>
  <si>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</si>
  <si>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</si>
  <si>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</si>
  <si>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</si>
  <si>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</si>
  <si>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</si>
  <si>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</si>
  <si>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</si>
  <si>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</si>
  <si>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</si>
  <si>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</si>
  <si>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</si>
  <si>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</si>
  <si>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</si>
  <si>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</si>
  <si>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</si>
  <si>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</si>
  <si>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</si>
  <si>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</si>
  <si>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</si>
  <si>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</si>
  <si>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</si>
  <si>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</si>
  <si>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</si>
  <si>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</si>
  <si>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</si>
  <si>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</si>
  <si>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</si>
  <si>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</si>
  <si>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</si>
  <si>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</si>
  <si>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</si>
  <si>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</si>
  <si>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</si>
  <si>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</si>
  <si>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</si>
  <si>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</si>
  <si>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</si>
  <si>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</si>
  <si>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</si>
  <si>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</si>
  <si>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</si>
  <si>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</si>
  <si>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</si>
  <si>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</si>
  <si>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</si>
  <si>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</si>
  <si>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</si>
  <si>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</si>
  <si>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</si>
  <si>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</si>
  <si>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</si>
  <si>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</si>
  <si>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</si>
  <si>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</si>
  <si>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</si>
  <si>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</si>
  <si>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</si>
  <si>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</si>
  <si>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</si>
  <si>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</si>
  <si>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</si>
  <si>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</si>
  <si>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</si>
  <si>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</si>
  <si>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</si>
  <si>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</si>
  <si>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</si>
  <si>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</si>
  <si>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</si>
  <si>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</si>
  <si>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</si>
  <si>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</si>
  <si>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</si>
  <si>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</si>
  <si>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</si>
  <si>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</si>
  <si>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</si>
  <si>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</si>
  <si>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</si>
  <si>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</si>
  <si>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</si>
  <si>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</si>
  <si>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</si>
  <si>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</si>
  <si>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</si>
  <si>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</si>
  <si>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</si>
  <si>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</si>
  <si>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</si>
  <si>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</si>
  <si>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</si>
  <si>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</si>
  <si>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</si>
  <si>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</si>
  <si>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</si>
  <si>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</si>
  <si>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</si>
  <si>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</si>
  <si>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</si>
  <si>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</si>
  <si>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</si>
  <si>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</si>
  <si>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</si>
  <si>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</si>
  <si>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</si>
  <si>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</si>
  <si>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</si>
  <si>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</si>
  <si>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</si>
  <si>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</si>
  <si>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</si>
  <si>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</si>
  <si>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</si>
  <si>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</si>
  <si>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</si>
  <si>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</si>
  <si>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</si>
  <si>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</si>
  <si>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</si>
  <si>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</si>
  <si>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</si>
  <si>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</si>
  <si>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</si>
  <si>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</si>
  <si>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</si>
  <si>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</si>
  <si>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</si>
  <si>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</si>
  <si>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</si>
  <si>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</si>
  <si>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</si>
  <si>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</si>
  <si>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</si>
  <si>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</si>
  <si>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</si>
  <si>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</si>
  <si>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</si>
  <si>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</si>
  <si>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</si>
  <si>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</si>
  <si>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</si>
  <si>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</si>
  <si>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</si>
  <si>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</si>
  <si>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</si>
  <si>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</si>
  <si>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</si>
  <si>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</si>
  <si>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</si>
  <si>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</si>
  <si>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</si>
  <si>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</si>
  <si>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</si>
  <si>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</si>
  <si>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</si>
  <si>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</si>
  <si>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</si>
  <si>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</si>
  <si>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</si>
  <si>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</si>
  <si>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</si>
  <si>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</si>
  <si>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</si>
  <si>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</si>
  <si>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</si>
  <si>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</si>
  <si>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</si>
  <si>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</si>
  <si>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</si>
  <si>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</si>
  <si>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</si>
  <si>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</si>
  <si>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</si>
  <si>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</si>
  <si>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</si>
  <si>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</si>
  <si>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</si>
  <si>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</si>
  <si>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</si>
  <si>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</si>
  <si>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</si>
  <si>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</si>
  <si>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</si>
  <si>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</si>
  <si>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</si>
  <si>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</si>
  <si>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</si>
  <si>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</si>
  <si>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</si>
  <si>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</si>
  <si>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</si>
  <si>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</si>
  <si>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</si>
  <si>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</si>
  <si>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</si>
  <si>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</si>
  <si>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</si>
  <si>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</si>
  <si>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</si>
  <si>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</si>
  <si>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</si>
  <si>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</si>
  <si>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</si>
  <si>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</si>
  <si>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</si>
  <si>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</si>
  <si>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</si>
  <si>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</si>
  <si>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</si>
  <si>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</si>
  <si>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</si>
  <si>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</si>
  <si>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</si>
  <si>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</si>
  <si>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</si>
  <si>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</si>
  <si>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</si>
  <si>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</si>
  <si>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</si>
  <si>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</si>
  <si>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</si>
  <si>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</si>
  <si>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</si>
  <si>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</si>
  <si>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</si>
  <si>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</si>
  <si>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</si>
  <si>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</si>
  <si>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</si>
  <si>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</si>
  <si>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</si>
  <si>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</si>
  <si>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</si>
  <si>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</si>
  <si>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</si>
  <si>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</si>
  <si>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</si>
  <si>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</si>
  <si>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</si>
  <si>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</si>
  <si>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</si>
  <si>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</si>
  <si>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</si>
  <si>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</si>
  <si>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</si>
  <si>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</si>
  <si>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</si>
  <si>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</si>
  <si>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</si>
  <si>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</si>
  <si>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</si>
  <si>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</si>
  <si>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</si>
  <si>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</si>
  <si>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</si>
  <si>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</si>
  <si>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</si>
  <si>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</si>
  <si>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</si>
  <si>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</si>
  <si>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</si>
  <si>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</si>
  <si>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</si>
  <si>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</si>
  <si>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</si>
  <si>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</si>
  <si>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</si>
  <si>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</si>
  <si>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</si>
  <si>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</si>
  <si>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</si>
  <si>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</si>
  <si>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</si>
  <si>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</si>
  <si>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</si>
  <si>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</si>
  <si>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</si>
  <si>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</si>
  <si>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</si>
  <si>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</si>
  <si>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</si>
  <si>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</si>
  <si>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</si>
  <si>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</si>
  <si>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</si>
  <si>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</si>
  <si>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</si>
  <si>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</si>
  <si>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</si>
  <si>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</si>
  <si>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</si>
  <si>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</si>
  <si>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</si>
  <si>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</si>
  <si>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</si>
  <si>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</si>
  <si>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</si>
  <si>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</si>
  <si>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</si>
  <si>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</si>
  <si>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</si>
  <si>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</si>
  <si>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</si>
  <si>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</si>
  <si>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</si>
  <si>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</si>
  <si>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</si>
  <si>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</si>
  <si>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</si>
  <si>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</si>
  <si>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</si>
  <si>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</si>
  <si>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</si>
  <si>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</si>
  <si>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</si>
  <si>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</si>
  <si>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</si>
  <si>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</si>
  <si>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</si>
  <si>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</si>
  <si>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</si>
  <si>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</si>
  <si>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</si>
  <si>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</si>
  <si>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</si>
  <si>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</si>
  <si>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</si>
  <si>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</si>
  <si>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</si>
  <si>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</si>
  <si>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</si>
  <si>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</si>
  <si>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</si>
  <si>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</si>
  <si>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</si>
  <si>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</si>
  <si>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</si>
  <si>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</si>
  <si>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</si>
  <si>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</si>
  <si>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</si>
  <si>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</si>
  <si>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</si>
  <si>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</si>
  <si>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</si>
  <si>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</si>
  <si>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</si>
  <si>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</si>
  <si>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</si>
  <si>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</si>
  <si>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</si>
  <si>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</si>
  <si>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</si>
  <si>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</si>
  <si>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</si>
  <si>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</si>
  <si>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</si>
  <si>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</si>
  <si>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</si>
  <si>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</si>
  <si>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</si>
  <si>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</si>
  <si>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</si>
  <si>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</si>
  <si>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</si>
  <si>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</si>
  <si>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</si>
  <si>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</si>
  <si>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</si>
  <si>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</si>
  <si>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</si>
  <si>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</si>
  <si>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</si>
  <si>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</si>
  <si>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</si>
  <si>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</si>
  <si>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</si>
  <si>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</si>
  <si>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</si>
  <si>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</si>
  <si>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</si>
  <si>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</si>
  <si>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</si>
  <si>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</si>
  <si>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</si>
  <si>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</si>
  <si>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</si>
  <si>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</si>
  <si>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</si>
  <si>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</si>
  <si>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</si>
  <si>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</si>
  <si>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</si>
  <si>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</si>
  <si>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</si>
  <si>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</si>
  <si>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</si>
  <si>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</si>
  <si>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</si>
  <si>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</si>
  <si>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</si>
  <si>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</si>
  <si>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</si>
  <si>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</si>
  <si>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</si>
  <si>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</si>
  <si>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</si>
  <si>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</si>
  <si>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</si>
  <si>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</si>
  <si>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</si>
  <si>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</si>
  <si>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</si>
  <si>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</si>
  <si>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</si>
  <si>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</si>
  <si>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</si>
  <si>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</si>
  <si>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</si>
  <si>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</si>
  <si>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</si>
  <si>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</si>
  <si>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</si>
  <si>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</si>
  <si>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</si>
  <si>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</si>
  <si>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</si>
  <si>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</si>
  <si>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</si>
  <si>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</si>
  <si>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</si>
  <si>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</si>
  <si>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</si>
  <si>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90 Min</t>
  </si>
  <si>
    <t xml:space="preserve"> PCM-20251018-00001225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</si>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</sst>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285.63118194444542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5.1358694444425055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45948.579607870372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45948.579607870372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45948.579607870372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45948.579607870372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45948.579607870372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45948.579607870372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45948.579607870372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45948.579607870372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45948.579607870372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45948.579607870372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45948.579607870372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45948.579607870372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45948.579607870372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45948.579607870372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45948.579607870372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45948.579607870372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45948.579607870372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45948.579607870372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45948.579607870372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45948.579607870372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45948.579607870372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45948.579607870372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45948.579607870372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45948.579607870372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45948.579607870372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45948.579607870372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45948.579607870372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45948.579607870372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45948.579607870372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45948.579607870372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45948.579607870372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45948.579607870372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45948.579607870372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45948.579607870372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45948.579607870372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45948.579607870372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45948.579607870372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45948.579607870372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45948.579607870372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45948.579607870372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45948.579607870372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45948.579607870372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45948.579607870372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45948.579607870372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45948.579607870372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45948.579607870372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45948.579607870372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45948.579607870372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45948.579607870372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45948.579607870372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45948.579607870372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45948.579607870372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45948.579607870372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45948.579607870372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45948.579607870372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45948.579607870372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45948.579607870372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45948.579607870372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45948.579607870372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45948.579607870372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45948.579607870372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45948.579607870372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45948.579607870372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45948.579607870372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45948.579607870372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45948.579607870372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45948.579607870372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45948.579607870372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45948.579607870372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45948.579607870372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45948.579607870372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45948.579607870372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45948.579607870372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45948.579607870372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45948.579607870372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45948.579607870372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45948.579607870372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45948.579607870372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45948.579607870372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45948.579607870372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45948.579607870372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45948.579607870372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45948.579607870372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45948.579607870372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45948.579607870372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45948.579607870372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45948.579607870372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45948.579607870372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45948.579607870372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45948.579607870372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45948.579607870372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45948.579607870372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45948.579607870372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45948.579607870372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45948.579607870372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45948.579607870372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45948.579607870372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45948.579607870372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45948.579607870372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45948.579607870372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45948.579607870372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45948.579607870372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45948.579607870372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45948.579607870372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45948.579607870372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45948.579607870372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45948.579607870372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45948.579607870372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141.85252453704015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123.57976990741008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4.0838324074065895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5.1287037058500573E-3</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45948.579607870372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45948.579607870372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45948.579607870372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45948.579607870372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45948.579607870372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45948.579607870372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45948.579607870372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45948.579607870372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45948.579607870372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45948.579607870372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45948.579607870372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45948.579607870372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45948.579607870372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45948.579607870372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45948.579607870372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45948.579607870372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45948.579607870372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45948.579607870372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45948.579607870372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45948.579607870372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45948.579607870372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45948.579607870372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45948.579607870372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45948.579607870372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45948.579607870372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45948.579607870372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45948.579607870372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45948.579607870372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45948.579607870372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45948.579607870372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45948.579607870372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45948.579607870372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45948.579607870372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45948.579607870372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45948.579607870372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45948.579607870372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45948.579607870372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45948.579607870372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45948.579607870372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45948.579607870372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45948.579607870372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45948.579607870372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45948.579607870372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45948.579607870372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45948.579607870372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45948.579607870372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45948.579607870372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45948.579607870372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45948.579607870372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45948.579607870372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45948.579607870372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45948.579607870372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45948.579607870372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45948.579607870372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45948.579607870372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45948.579607870372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45948.579607870372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45948.579607870372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45948.579607870372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45948.579607870372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45948.579607870372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45948.579607870372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45948.579607870372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45948.579607870372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45948.579607870372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45948.579607870372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45948.579607870372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45948.579607870372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45948.579607870372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45948.579607870372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45948.579607870372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45948.579607870372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45948.579607870372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45948.579607870372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45948.579607870372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45948.579607870372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45948.579607870372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45948.579607870372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45948.579607870372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45948.579607870372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45948.579607870372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45948.579607870372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45948.579607870372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45948.579607870372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45948.579607870372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45948.579607870372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45948.579607870372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45948.579607870372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45948.579607870372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45948.579607870372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45948.579607870372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45948.579607870372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45948.579607870372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45948.579607870372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45948.579607870372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45948.579607870372</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45948.579607870372</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45948.579607870372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45948.579607870372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45948.579607870372</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45948.579607870372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45948.579607870372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45948.579607870372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45948.579607870372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45948.579607870372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45948.579607870372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45948.579607870372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45948.579607870372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45948.579607870372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45948.579607870372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45948.579607870372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45948.579607870372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45948.579607870372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45948.579607870372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45948.579607870372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45948.579607870372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45948.579607870372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45948.579607870372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45948.579607870372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45948.579607870372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45948.579607870372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45948.579607870372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45948.579607870372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45948.579607870372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45948.579607870372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45948.579607870372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45948.579607870372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45948.579607870372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45948.579607870372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45948.579607870372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45948.579607870372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45948.579607870372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45948.579607870372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45948.579607870372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45948.579607870372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45948.579607870372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45948.579607870372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45948.579607870372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45948.579607870372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45948.579607870372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45948.579607870372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45948.579607870372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45948.579607870372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45948.579607870372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45948.579607870372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45948.579607870372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45948.579607870372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45948.579607870372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45948.579607870372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45948.579607870372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45948.579607870372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45948.579607870372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45948.579607870372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45948.579607870372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45948.579607870372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45948.579607870372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45948.579607870372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45948.579607870372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45948.579607870372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45948.579607870372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45948.579607870372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45948.579607870372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45948.579607870372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45948.579607870372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45948.579607870372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45948.579607870372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45948.579607870372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45948.579607870372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45948.579607870372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45948.579607870372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45948.579607870372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45948.579607870372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45948.579607870372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45948.579607870372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45948.579607870372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45948.579607870372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45948.579607870372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45948.579607870372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45948.579607870372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45948.579607870372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45948.579607870372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45948.579607870372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45948.579607870372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45948.579607870372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45948.579607870372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45948.579607870372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45948.579607870372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45948.579607870372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45948.579607870372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45948.579607870372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45948.579607870372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45948.579607870372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45948.579607870372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45948.579607870372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45948.579607870372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45948.579607870372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45948.579607870372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45948.579607870372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45948.579607870372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45948.579607870372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45948.579607870372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45948.579607870372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45948.579607870372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45948.579607870372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45948.579607870372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45948.579607870372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45948.579607870372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45948.579607870372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45948.579607870372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45948.579607870372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45948.579607870372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45948.579607870372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45948.579607870372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45948.579607870372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45948.579607870372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45948.579607870372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45948.579607870372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45948.579607870372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45948.579607870372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45948.579607870372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45948.579607870372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45948.579607870372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45948.579607870372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45948.579607870372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45948.579607870372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45948.579607870372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45948.579607870372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45948.579607870372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45948.579607870372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45948.579607870372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45948.579607870372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45948.579607870372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45948.579607870372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45948.579607870372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45948.579607870372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45948.579607870372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45948.579607870372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45948.579607870372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45948.579607870372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45948.579607870372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45948.579607870372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45948.579607870372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45948.579607870372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45948.579607870372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45948.579607870372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45948.579607870372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45948.579607870372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45948.579607870372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45948.579607870372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45948.579607870372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45948.579607870372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45948.579607870372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45948.579607870372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45948.579607870372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45948.579607870372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45948.579607870372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45948.579607870372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45948.579607870372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45948.579607870372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45948.579607870372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45948.579607870372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45948.579607870372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45948.579607870372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45948.579607870372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45948.579607870372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45948.579607870372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45948.579607870372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45948.579607870372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45948.579607870372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45948.579607870372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45948.579607870372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45948.579607870372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45948.579607870372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45948.579607870372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45948.579607870372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45948.579607870372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45948.579607870372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45948.579607870372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45948.579607870372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45948.579607870372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45948.579607870372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45948.579607870372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45948.579607870372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45948.579607870372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45948.579607870372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45948.579607870372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45948.579607870372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45948.579607870372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45948.579607870372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45948.579607870372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45948.579607870372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45948.579607870372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45948.579607870372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45948.579607870372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45948.579607870372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45948.579607870372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45948.579607870372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45948.579607870372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45948.579607870372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45948.579607870372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45948.579607870372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45948.579607870372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45948.579607870372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45948.579607870372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45948.579607870372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45948.579607870372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45948.579607870372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45948.579607870372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45948.579607870372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45948.579607870372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45948.579607870372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45948.579607870372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45948.579607870372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45948.579607870372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45948.579607870372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45948.579607870372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45948.579607870372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45948.579607870372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45948.579607870372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45948.579607870372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45948.579607870372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45948.579607870372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45948.579607870372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45948.579607870372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45948.579607870372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45948.579607870372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45948.579607870372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45948.579607870372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45948.579607870372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45948.579607870372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45948.579607870372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45948.579607870372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45948.579607870372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45948.579607870372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45948.579607870372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45948.579607870372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45948.579607870372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45948.579607870372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45948.579607870372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45948.579607870372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45948.579607870372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45948.579607870372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45948.579607870372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45948.579607870372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45948.579607870372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45948.579607870372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45948.579607870372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45948.579607870372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45948.579607870372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45948.579607870372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45948.579607870372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45948.579607870372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45948.579607870372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45948.579607870372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45948.579607870372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45948.579607870372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45948.579607870372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45948.579607870372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45948.579607870372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45948.579607870372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45948.579607870372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45948.579607870372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45948.579607870372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45948.579607870372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45948.579607870372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45948.579607870372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45948.579607870372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45948.579607870372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45948.579607870372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45948.579607870372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45948.579607870372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45948.579607870372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45948.579607870372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45948.579607870372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45948.579607870372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45948.579607870372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45948.579607870372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45948.579607870372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45948.579607870372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45948.579607870372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45948.579607870372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45948.579607870372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45948.579607870372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45948.579607870372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45948.579607870372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45948.579607870372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45948.579607870372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45948.579607870372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45948.579607870372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45948.579607870372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45948.579607870372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45948.579607870372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45948.579607870372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45948.579607870372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45948.579607870372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45948.579607870372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45948.579607870372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45948.579607870372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45948.579607870372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45948.579607870372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45948.579607870372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45948.579607870372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45948.579607870372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45948.579607870372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45948.579607870372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45948.579607870372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45948.579607870372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45948.579607870372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45948.579607870372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45948.579607870372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45948.579607870372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45948.579607870372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45948.579607870372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45948.579607870372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45948.579607870372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45948.579607870372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45948.579607870372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45948.579607870372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45948.579607870372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45948.579607870372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45948.579607870372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45948.579607870372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45948.579607870372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45948.579607870372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45948.579607870372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45948.579607870372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45948.579607870372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45948.579607870372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45948.579607870372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45948.579607870372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45948.579607870372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45948.579607870372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45948.579607870372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45948.579607870372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45948.579607870372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45948.579607870372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45948.579607870372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45948.579607870372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45948.579607870372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45948.579607870372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45948.579607870372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45948.579607870372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45948.579607870372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45948.579607870372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45948.579607870372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45948.579607870372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45948.579607870372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45948.579607870372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45948.579607870372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45948.579607870372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45948.579607870372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45948.579607870372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45948.579607870372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45948.579607870372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45948.579607870372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45948.579607870372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45948.579607870372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45948.579607870372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45948.579607870372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45948.579607870372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45948.579607870372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45948.579607870372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45948.579607870372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45948.579607870372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45948.579607870372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45948.579607870372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45948.579607870372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45948.579607870372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45948.579607870372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45948.579607870372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45948.579607870372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45948.579607870372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45948.579607870372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45948.579607870372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45948.579607870372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45948.579607870372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45948.579607870372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45948.579607870372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45948.579607870372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45948.579607870372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45948.579607870372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45948.579607870372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45948.579607870372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45948.579607870372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45948.579607870372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45948.579607870372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45948.579607870372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45948.579607870372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45948.579607870372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45948.579607870372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45948.579607870372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45948.579607870372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45948.579607870372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45948.579607870372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45948.579607870372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45948.579607870372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45948.579607870372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45948.579607870372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45948.579607870372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45948.579607870372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45948.579607870372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45948.579607870372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45948.579607870372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45948.579607870372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45948.579607870372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45948.579607870372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45948.579607870372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45948.579607870372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45948.579607870372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45948.579607870372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45948.579607870372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45948.579607870372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45948.579607870372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45948.579607870372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45948.579607870372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45948.579607870372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45948.579607870372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45948.579607870372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45948.579607870372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45948.579607870372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45948.579607870372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45948.579607870372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45948.579607870372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45948.579607870372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45948.579607870372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45948.579607870372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45948.579607870372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45948.579607870372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45948.579607870372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45948.579607870372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45948.579607870372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45948.579607870372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45948.579607870372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45948.579607870372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45948.579607870372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45948.579607870372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45948.579607870372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45948.579607870372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45948.579607870372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45948.579607870372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45948.579607870372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45948.579607870372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45948.579607870372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45948.579607870372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45948.579607870372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45948.579607870372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45948.579607870372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45948.579607870372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45948.579607870372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45948.579607870372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45948.579607870372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45948.579607870372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45948.579607870372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45948.579607870372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45948.579607870372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45948.579607870372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45948.579607870372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45948.579607870372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45948.579607870372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45948.579607870372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45948.579607870372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45948.579607870372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45948.579607870372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45948.579607870372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45948.579607870372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45948.579607870372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45948.579607870372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45948.579607870372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45948.579607870372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45948.579607870372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45948.579607870372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45948.579607870372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45948.579607870372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45948.579607870372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45948.579607870372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45948.579607870372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45948.579607870372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45948.579607870372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45948.579607870372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45948.579607870372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45948.579607870372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45948.579607870372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45948.579607870372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45948.579607870372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45948.579607870372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45948.579607870372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45948.579607870372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45948.579607870372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45948.579607870372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45948.579607870372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45948.579607870372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45948.579607870372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45948.579607870372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45948.579607870372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45948.579607870372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45948.579607870372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45948.579607870372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45948.579607870372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45948.579607870372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45948.579607870372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45948.579607870372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45948.579607870372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45948.579607870372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45948.579607870372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45948.579607870372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45948.579607870372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45948.579607870372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45948.579607870372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45948.579607870372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45948.579607870372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45948.579607870372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45948.579607870372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45948.579607870372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45948.579607870372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45948.579607870372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45948.579607870372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45948.579607870372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45948.579607870372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45948.579607870372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45948.579607870372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45948.579607870372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45948.579607870372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45948.579607870372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45948.579607870372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45948.579607870372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45948.579607870372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45948.579607870372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45948.579607870372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45948.579607870372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45948.579607870372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45948.579607870372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45948.579607870372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45948.579607870372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45948.579607870372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45948.579607870372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45948.579607870372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45948.579607870372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45948.579607870372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45948.579607870372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45948.579607870372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45948.579607870372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45948.579607870372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45948.579607870372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45948.579607870372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45948.579607870372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45948.579607870372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45948.579607870372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45948.579607870372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45948.579607870372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45948.579607870372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45948.579607870372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45948.579607870372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45948.579607870372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45948.579607870372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45948.579607870372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45948.579607870372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45948.579607870372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45948.579607870372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45948.579607870372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45948.579607870372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45948.579607870372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45948.579607870372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45948.579607870372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45948.579607870372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45948.579607870372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45948.579607870372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45948.579607870372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45948.579607870372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45948.579607870372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45948.579607870372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45948.579607870372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45948.579607870372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45948.579607870372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45948.579607870372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45948.579607870372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45948.579607870372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45948.579607870372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45948.579607870372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45948.579607870372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45948.579607870372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45948.579607870372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45948.579607870372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45948.579607870372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45948.579607870372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45948.579607870372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45948.579607870372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45948.579607870372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45948.579607870372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45948.579607870372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45948.579607870372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45948.579607870372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45948.579607870372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45948.579607870372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45948.579607870372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45948.579607870372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45948.579607870372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45948.579607870372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45948.579607870372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45948.579607870372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45948.579607870372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45948.579607870372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45948.579607870372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45948.579607870372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45948.579607870372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45948.579607870372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45948.579607870372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45948.579607870372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45948.579607870372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45948.579607870372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45948.579607870372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45948.579607870372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45948.579607870372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45948.579607870372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45948.579607870372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45948.579607870372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45948.579607870372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45948.579607870372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45948.579607870372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45948.579607870372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45948.579607870372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45948.579607870372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45948.579607870372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45948.579607870372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45948.579607870372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45948.579607870372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45948.579607870372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45948.579607870372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45948.579607870372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45948.579607870372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45948.579607870372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45948.579607870372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45948.579607870372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45948.579607870372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45948.579607870372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45948.579607870372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45948.579607870372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45948.579607870372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45948.579607870372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45948.579607870372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45948.579607870372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45948.579607870372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45948.579607870372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45948.579607870372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45948.579607870372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45948.579607870372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45948.579607870372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45948.579607870372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45948.579607870372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45948.579607870372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45948.579607870372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45948.579607870372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45948.579607870372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45948.579607870372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45948.579607870372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45948.579607870372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45948.579607870372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45948.579607870372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45948.579607870372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45948.579607870372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45948.579607870372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45948.579607870372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45948.579607870372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45948.579607870372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45948.579607870372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45948.579607870372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45948.579607870372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45948.579607870372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45948.579607870372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45948.579607870372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45948.579607870372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45948.579607870372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45948.579607870372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45948.579607870372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45948.579607870372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45948.579607870372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45948.579607870372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45948.579607870372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45948.579607870372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45948.579607870372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45948.579607870372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45948.579607870372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45948.579607870372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45948.579607870372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45948.579607870372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45948.579607870372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45948.579607870372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45948.579607870372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45948.579607870372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45948.579607870372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45948.579607870372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45948.579607870372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45948.579607870372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45948.579607870372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45948.579607870372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45948.579607870372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45948.579607870372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45948.579607870372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45948.579607870372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45948.579607870372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45948.579607870372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45948.579607870372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45948.579607870372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45948.579607870372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45948.579607870372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45948.579607870372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45948.579607870372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45948.579607870372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45948.579607870372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45948.579607870372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45948.579607870372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45948.579607870372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45948.579607870372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45948.579607870372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45948.579607870372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45948.579607870372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45948.579607870372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45948.579607870372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45948.579607870372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45948.579607870372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45948.579607870372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45948.579607870372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45948.579607870372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45948.579607870372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45948.579607870372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45948.579607870372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45948.579607870372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45948.579607870372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45948.579607870372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45948.579607870372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45948.579607870372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45948.579607870372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45948.579607870372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45948.579607870372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45948.579607870372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45948.579607870372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45948.579607870372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45948.579607870372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45948.579607870372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45948.579607870372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45948.579607870372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45948.579607870372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45948.579607870372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45948.579607870372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45948.579607870372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45948.579607870372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45948.579607870372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45948.579607870372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45948.579607870372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45948.579607870372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45948.579607870372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45948.579607870372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45948.579607870372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45948.579607870372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45948.579607870372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45948.579607870372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45948.579607870372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45948.579607870372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45948.579607870372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45948.579607870372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45948.579607870372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45948.579607870372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45948.579607870372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45948.579607870372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45948.579607870372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45948.579607870372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45948.579607870372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45948.579607870372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45948.579607870372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45948.579607870372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45948.579607870372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45948.579607870372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45948.579607870372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45948.579607870372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45948.579607870372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45948.579607870372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45948.579607870372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45948.579607870372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45948.579607870372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45948.579607870372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45948.579607870372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45948.579607870372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45948.579607870372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45948.579607870372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45948.579607870372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45948.579607870372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45948.579607870372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45948.579607870372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45948.579607870372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45948.579607870372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45948.579607870372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45948.579607870372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45948.579607870372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45948.579607870372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45948.579607870372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45948.579607870372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45948.579607870372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45948.579607870372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45948.579607870372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45948.579607870372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45948.579607870372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45948.579607870372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45948.579607870372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45948.579607870372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45948.579607870372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45948.579607870372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45948.579607870372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45948.579607870372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45948.579607870372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45948.579607870372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45948.579607870372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45948.579607870372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45948.579607870372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45948.579607870372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45948.579607870372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45948.579607870372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45948.579607870372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45948.579607870372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45948.579607870372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45948.579607870372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45948.579607870372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45948.579607870372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45948.579607870372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45948.579607870372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45948.579607870372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45948.579607870372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45948.579607870372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45948.579607870372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45948.579607870372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45948.579607870372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45948.579607870372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45948.579607870372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45948.579607870372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45948.579607870372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45948.579607870372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45948.579607870372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45948.579607870372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45948.579607870372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45948.579607870372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45948.579607870372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45948.579607870372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45948.579607870372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45948.579607870372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45948.579607870372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45948.579607870372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45948.579607870372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45948.579607870372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45948.579607870372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45948.579607870372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45948.579607870372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45948.579607870372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45948.579607870372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45948.579607870372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45948.579607870372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45948.579607870372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45948.579607870372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45948.579607870372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45948.579607870372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45948.579607870372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45948.579607870372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45948.579607870372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45948.579607870372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45948.579607870372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45948.579607870372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45948.579607870372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45948.579607870372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45948.579607870372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45948.579607870372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45948.579607870372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45948.579607870372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45948.579607870372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45948.579607870372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45948.579607870372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45948.579607870372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45948.579607870372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45948.579607870372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45948.579607870372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45948.579607870372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45948.579607870372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45948.579607870372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45948.579607870372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45948.579607870372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45948.579607870372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45948.579607870372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45948.579607870372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45948.579607870372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45948.579607870372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45948.579607870372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45948.579607870372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45948.579607870372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45948.579607870372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45948.579607870372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45948.579607870372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45948.579607870372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45948.579607870372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45948.579607870372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45948.579607870372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45948.579607870372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45948.579607870372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45948.579607870372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45948.579607870372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45948.579607870372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45948.579607870372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45948.579607870372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45948.579607870372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45948.579607870372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45948.579607870372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45948.579607870372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45948.579607870372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45948.579607870372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45948.579607870372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45948.579607870372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45948.579607870372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45948.579607870372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45948.579607870372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45948.579607870372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45948.579607870372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45948.579607870372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45948.579607870372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45948.579607870372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45948.579607870372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45948.579607870372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45948.579607870372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45948.579607870372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45948.579607870372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45948.579607870372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45948.579607870372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45948.579607870372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45948.579607870372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45948.579607870372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45948.579607870372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45948.579607870372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45948.579607870372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45948.579607870372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45948.579607870372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45948.579607870372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45948.579607870372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45948.579607870372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45948.579607870372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45948.579607870372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45948.579607870372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45948.579607870372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45948.579607870372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45948.579607870372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45948.579607870372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45948.579607870372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45948.579607870372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45948.579607870372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45948.579607870372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45948.579607870372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45948.579607870372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45948.579607870372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45948.579607870372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45948.579607870372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45948.579607870372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45948.579607870372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45948.579607870372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45948.579607870372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45948.579607870372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45948.579607870372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45948.579607870372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45948.579607870372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45948.579607870372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45948.579607870372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45948.579607870372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45948.579607870372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45948.579607870372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45948.579607870372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45948.579607870372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45948.579607870372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45948.579607870372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45948.579607870372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45948.579607870372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45948.579607870372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45948.579607870372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45948.579607870372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45948.579607870372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45948.579607870372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45948.579607870372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45948.579607870372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45948.579607870372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45948.579607870372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45948.579607870372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45948.579607870372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45948.579607870372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45948.579607870372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45948.579607870372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45948.579607870372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45948.579607870372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45948.579607870372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45948.579607870372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45948.579607870372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45948.579607870372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45948.579607870372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45948.579607870372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45948.579607870372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45948.579607870372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45948.579607870372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45948.579607870372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45948.579607870372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45948.579607870372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45948.579607870372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45948.579607870372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45948.579607870372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45948.579607870372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45948.579607870372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45948.579607870372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45948.579607870372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45948.579607870372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45948.579607870372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45948.579607870372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45948.579607870372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45948.579607870372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45948.579607870372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45948.579607870372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45948.579607870372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45948.579607870372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45948.579607870372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45948.579607870372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45948.579607870372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45948.579607870372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45948.579607870372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45948.579607870372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45948.579607870372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45948.579607870372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45948.579607870372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45948.579607870372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45948.579607870372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45948.579607870372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45948.579607870372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45948.579607870372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45948.579607870372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45948.579607870372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45948.579607870372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45948.579607870372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45948.579607870372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45948.579607870372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45948.579607870372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45948.579607870372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45948.579607870372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45948.579607870372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45948.579607870372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45948.579607870372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45948.579607870372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45948.579607870372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45948.579607870372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45948.579607870372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45948.579607870372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45948.579607870372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45948.579607870372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45948.579607870372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45948.579607870372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45948.579607870372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45948.579607870372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45948.579607870372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45948.579607870372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45948.579607870372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45948.579607870372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45948.579607870372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45948.579607870372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45948.579607870372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45948.579607870372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45948.579607870372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45948.579607870372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45948.579607870372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45948.579607870372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45948.579607870372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45948.579607870372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45948.579607870372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45948.579607870372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45948.579607870372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45948.579607870372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45948.579607870372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45948.579607870372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45948.579607870372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45948.579607870372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45948.579607870372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45948.579607870372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45948.579607870372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45948.579607870372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45948.579607870372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45948.579607870372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45948.579607870372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45948.579607870372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45948.579607870372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45948.579607870372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45948.579607870372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45948.579607870372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45948.579607870372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45948.579607870372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45948.579607870372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45948.579607870372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45948.579607870372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45948.579607870372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45948.579607870372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45948.579607870372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45948.579607870372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45948.579607870372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45948.579607870372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45948.579607870372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45948.579607870372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45948.579607870372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45948.579607870372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45948.579607870372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45948.579607870372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45948.579607870372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45948.579607870372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45948.579607870372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45948.579607870372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45948.579607870372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45948.579607870372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45948.579607870372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45948.579607870372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45948.579607870372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45948.579607870372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45948.579607870372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45948.579607870372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45948.579607870372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45948.579607870372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45948.579607870372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45948.579607870372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45948.579607870372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45948.579607870372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45948.579607870372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45948.579607870372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45948.579607870372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45948.579607870372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45948.579607870372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45948.579607870372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45948.579607870372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45948.579607870372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45948.579607870372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45948.579607870372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45948.579607870372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45948.579607870372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45948.579607870372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45948.579607870372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45948.579607870372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45948.579607870372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45948.579607870372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45948.579607870372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45948.579607870372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45948.579607870372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45948.579607870372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45948.579607870372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45948.579607870372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45948.579607870372</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245.09889027777535</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1.0845152777765179</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3</v>
      </c>
      <c r="D4" s="126" t="s">
        <v>35725</v>
      </c>
      <c r="E4" s="101" t="s">
        <v>38964</v>
      </c>
      <c r="F4" s="128">
        <v>45948.561574074076</v>
      </c>
      <c r="G4" s="129">
        <f ca="1">IFERROR(NOW()-F4,"")</f>
        <v>1.8033796295640059E-2</v>
      </c>
      <c r="H4" s="128">
        <v>45948.552997685183</v>
      </c>
      <c r="I4" s="124" t="str">
        <f>IFERROR(VLOOKUP(D4,DB!A:F,6,0),"")</f>
        <v>Generator-SG</v>
      </c>
      <c r="J4" s="124" t="str">
        <f>IFERROR(VLOOKUP(D4,DB!A:G,7,0),"")</f>
        <v>Dead</v>
      </c>
      <c r="K4" s="130" t="s">
        <v>39061</v>
      </c>
      <c r="L4" s="126" t="str">
        <f>IFERROR(VLOOKUP(D4,DB!A:I,9,0),"")</f>
        <v>Latis</v>
      </c>
    </row>
    <row r="5" spans="1:16" ht="15" customHeight="1">
      <c r="A5" s="124" t="s">
        <v>39062</v>
      </c>
      <c r="B5" s="124" t="str">
        <f>IFERROR(VLOOKUP(D5,DB!A:K,11,0),"")</f>
        <v>R4</v>
      </c>
      <c r="C5" s="125">
        <v>2</v>
      </c>
      <c r="D5" s="96" t="s">
        <v>24140</v>
      </c>
      <c r="E5" s="101" t="s">
        <v>38964</v>
      </c>
      <c r="F5" s="128">
        <v>45948.568576388891</v>
      </c>
      <c r="G5" s="129">
        <f ca="1">IFERROR(NOW()-F5,"")</f>
        <v>1.1031481481040828E-2</v>
      </c>
      <c r="H5" s="128">
        <v>45948.561400462961</v>
      </c>
      <c r="I5" s="124" t="str">
        <f>IFERROR(VLOOKUP(D5,DB!A:F,6,0),"")</f>
        <v>SCECO</v>
      </c>
      <c r="J5" s="124" t="str">
        <f>IFERROR(VLOOKUP(D5,DB!A:G,7,0),"")</f>
        <v>Dead</v>
      </c>
      <c r="K5" s="130" t="s">
        <v>39063</v>
      </c>
      <c r="L5" s="126" t="str">
        <f>IFERROR(VLOOKUP(D5,DB!A:I,9,0),"")</f>
        <v>Latis</v>
      </c>
    </row>
    <row r="6" spans="1:16" ht="15" customHeight="1">
      <c r="A6" s="124"/>
      <c r="B6" s="124" t="str">
        <f>IFERROR(VLOOKUP(D6,DB!A:K,11,0),"")</f>
        <v/>
      </c>
      <c r="C6" s="125"/>
      <c r="D6" s="126"/>
      <c r="E6" s="101"/>
      <c r="F6" s="128"/>
      <c r="G6" s="129">
        <f ca="1">IFERROR(NOW()-F6,"")</f>
        <v>45948.579607870372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45948.579607870372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45948.579607870372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45948.579607870372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45948.579607870372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45948.579607870372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45948.579607870372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45948.579607870372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45948.579607870372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45948.579607870372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45948.579607870372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45948.579607870372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45948.579607870372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45948.579607870372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45948.579607870372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45948.579607870372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45948.579607870372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45948.579607870372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45948.579607870372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45948.579607870372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45948.579607870372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45948.579607870372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45948.579607870372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45948.579607870372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45948.579607870372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45948.579607870372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45948.579607870372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45948.579607870372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45948.579607870372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45948.579607870372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45948.579607870372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45948.579607870372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45948.579607870372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45948.579607870372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45948.579607870372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45948.579607870372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45948.579607870372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45948.579607870372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45948.579607870372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45948.579607870372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45948.579607870372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45948.579607870372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45948.579607870372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45948.579607870372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45948.579607870372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45948.579607870372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45948.579607870372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45948.579607870372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45948.579607870372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45948.579607870372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45948.579607870372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45948.579607870372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45948.579607870372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45948.579607870372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45948.579607870372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45948.579607870372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45948.579607870372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45948.579607870372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45948.579607870372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45948.579607870372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45948.579607870372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45948.579607870372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45948.579607870372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45948.579607870372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45948.579607870372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45948.579607870372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45948.579607870372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45948.579607870372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45948.579607870372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45948.579607870372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45948.579607870372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45948.579607870372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45948.579607870372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45948.579607870372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45948.579607870372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45948.579607870372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45948.579607870372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45948.579607870372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45948.579607870372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45948.579607870372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45948.579607870372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45948.579607870372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45948.579607870372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45948.579607870372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45948.579607870372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45948.579607870372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45948.579607870372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45948.579607870372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45948.579607870372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45948.579607870372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45948.579607870372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45948.579607870372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45948.579607870372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45948.579607870372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45948.579607870372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45948.579607870372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45948.579607870372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45948.579607870372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45948.579607870372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45948.579607870372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45948.579607870372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45948.579607870372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45948.579607870372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45948.579607870372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45948.579607870372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45948.579607870372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45948.579607870372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45948.579607870372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45948.579607870372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45948.579607870372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45948.579607870372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45948.579607870372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45948.579607870372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45948.579607870372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45948.579607870372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45948.579607870372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45948.579607870372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45948.579607870372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45948.579607870372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45948.579607870372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45948.579607870372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45948.579607870372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45948.579607870372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45948.579607870372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45948.579607870372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45948.579607870372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45948.579607870372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45948.579607870372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45948.579607870372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45948.579607870372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45948.579607870372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45948.579607870372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45948.579607870372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45948.579607870372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45948.579607870372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45948.579607870372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45948.579607870372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45948.579607870372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45948.579607870372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45948.579607870372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45948.579607870372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45948.579607870372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45948.579607870372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45948.579607870372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45948.579607870372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45948.579607870372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45948.579607870372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45948.579607870372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45948.579607870372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45948.579607870372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45948.579607870372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45948.579607870372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45948.579607870372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45948.579607870372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45948.579607870372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45948.579607870372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45948.579607870372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45948.579607870372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45948.579607870372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45948.579607870372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45948.579607870372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45948.579607870372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45948.579607870372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45948.579607870372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45948.579607870372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45948.579607870372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45948.579607870372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45948.579607870372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45948.579607870372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45948.579607870372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45948.579607870372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45948.579607870372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45948.579607870372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45948.579607870372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45948.579607870372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45948.579607870372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45948.579607870372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45948.579607870372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45948.579607870372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45948.579607870372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45948.579607870372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45948.579607870372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45948.579607870372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45948.579607870372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45948.579607870372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45948.579607870372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45948.579607870372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45948.579607870372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45948.579607870372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45948.579607870372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45948.579607870372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45948.579607870372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45948.579607870372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45948.579607870372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45948.579607870372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45948.579607870372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45948.579607870372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45948.579607870372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45948.579607870372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45948.579607870372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45948.579607870372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45948.579607870372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45948.579607870372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45948.579607870372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45948.579607870372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45948.579607870372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45948.579607870372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45948.579607870372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45948.579607870372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45948.579607870372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45948.579607870372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45948.579607870372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45948.579607870372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45948.579607870372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45948.579607870372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45948.579607870372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45948.579607870372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45948.579607870372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45948.579607870372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45948.579607870372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45948.579607870372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45948.579607870372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45948.579607870372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45948.579607870372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45948.579607870372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45948.579607870372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45948.579607870372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45948.579607870372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45948.579607870372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45948.579607870372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45948.579607870372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45948.579607870372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45948.579607870372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45948.579607870372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45948.579607870372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45948.579607870372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45948.579607870372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45948.579607870372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45948.579607870372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45948.579607870372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45948.579607870372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45948.579607870372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45948.579607870372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45948.579607870372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45948.579607870372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45948.579607870372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45948.579607870372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45948.579607870372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45948.579607870372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45948.579607870372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45948.579607870372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45948.579607870372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45948.579607870372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45948.579607870372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45948.579607870372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45948.579607870372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45948.579607870372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45948.579607870372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45948.579607870372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45948.579607870372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45948.579607870372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45948.579607870372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45948.579607870372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45948.579607870372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45948.579607870372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45948.579607870372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45948.579607870372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45948.579607870372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45948.579607870372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45948.579607870372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45948.579607870372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45948.579607870372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45948.579607870372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45948.579607870372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45948.579607870372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45948.579607870372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45948.579607870372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45948.579607870372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45948.579607870372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45948.579607870372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45948.579607870372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45948.579607870372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45948.579607870372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45948.579607870372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45948.579607870372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45948.579607870372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45948.579607870372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45948.579607870372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45948.579607870372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45948.579607870372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45948.579607870372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45948.579607870372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45948.579607870372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45948.579607870372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45948.579607870372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45948.579607870372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45948.579607870372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45948.579607870372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45948.579607870372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45948.579607870372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45948.579607870372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45948.579607870372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45948.579607870372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45948.579607870372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45948.579607870372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45948.579607870372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45948.579607870372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45948.579607870372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45948.579607870372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45948.579607870372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45948.579607870372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45948.579607870372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45948.579607870372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45948.579607870372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45948.579607870372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45948.579607870372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45948.579607870372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45948.579607870372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45948.579607870372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45948.579607870372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45948.579607870372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45948.579607870372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45948.579607870372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45948.579607870372</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45948.579607870372</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56.747547685183235</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22.39073055555491</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3.8080337962965132</v>
      </c>
      <c r="H4" s="38">
        <v>45944.676192129627</v>
      </c>
      <c r="I4" s="37" t="str">
        <f>IFERROR(VLOOKUP(D4,DB!A:F,6,0),"")</f>
        <v>SCECO</v>
      </c>
      <c r="J4" s="37" t="str">
        <f>IFERROR(VLOOKUP(D4,DB!A:G,7,0),"")</f>
        <v>Dead</v>
      </c>
      <c r="K4" s="37" t="s">
        <v>39069</v>
      </c>
      <c r="L4" s="37" t="str">
        <f>IFERROR(VLOOKUP(D4,DB!A:I,9,0),"")</f>
        <v>Latis</v>
      </c>
    </row>
    <row r="5" spans="1:13" ht="15">
      <c r="A5" s="37" t="s">
        <v>39070</v>
      </c>
      <c r="B5" s="37" t="str">
        <f>IFERROR(VLOOKUP(D5,DB!A:K,11,0),"")</f>
        <v>R5</v>
      </c>
      <c r="C5" s="37">
        <v>3</v>
      </c>
      <c r="D5" s="37" t="s">
        <v>38174</v>
      </c>
      <c r="E5" s="37" t="s">
        <v>38964</v>
      </c>
      <c r="F5" s="38">
        <v>45948.574745370373</v>
      </c>
      <c r="G5" s="39">
        <f t="shared" ref="G5:G6" ca="1" si="2">IFERROR(NOW()-F5,"")</f>
        <v>4.8624999981257133E-3</v>
      </c>
      <c r="H5" s="38">
        <v>45948.567106481481</v>
      </c>
      <c r="I5" s="37" t="str">
        <f>IFERROR(VLOOKUP(D5,DB!A:F,6,0),"")</f>
        <v>SCECO</v>
      </c>
      <c r="J5" s="37" t="str">
        <f>IFERROR(VLOOKUP(D5,DB!A:G,7,0),"")</f>
        <v>Haj Removal</v>
      </c>
      <c r="K5" s="37" t="s">
        <v>39071</v>
      </c>
      <c r="L5" s="37" t="str">
        <f>IFERROR(VLOOKUP(D5,DB!A:I,9,0),"")</f>
        <v>Latis</v>
      </c>
    </row>
    <row r="6" spans="1:13" ht="15">
      <c r="A6" s="81"/>
      <c r="B6" s="81" t="str">
        <f>IFERROR(VLOOKUP(D6,DB!A:K,11,0),"")</f>
        <v/>
      </c>
      <c r="C6" s="81"/>
      <c r="D6" s="167"/>
      <c r="E6" s="81"/>
      <c r="F6" s="120"/>
      <c r="G6" s="121">
        <f t="shared" ca="1" si="2"/>
        <v>45948.579607870372</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45948.579607870372</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45948.579607870372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45948.579607870372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45948.579607870372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45948.579607870372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45948.579607870372</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45948.579607870372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45948.579607870372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45948.579607870372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45948.579607870372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45948.579607870372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45948.579607870372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45948.579607870372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45948.579607870372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45948.579607870372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45948.579607870372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45948.579607870372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45948.579607870372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45948.579607870372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45948.579607870372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45948.579607870372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45948.579607870372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45948.579607870372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45948.579607870372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45948.579607870372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45948.579607870372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45948.579607870372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45948.579607870372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45948.579607870372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45948.579607870372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45948.579607870372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45948.579607870372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45948.579607870372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45948.579607870372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45948.579607870372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45948.579607870372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45948.579607870372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45948.579607870372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45948.579607870372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45948.579607870372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45948.579607870372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45948.579607870372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45948.579607870372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45948.579607870372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45948.579607870372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45948.579607870372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45948.579607870372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45948.579607870372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45948.579607870372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45948.579607870372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45948.579607870372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45948.579607870372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45948.579607870372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45948.579607870372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45948.579607870372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45948.579607870372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45948.579607870372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45948.579607870372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45948.579607870372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45948.579607870372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45948.579607870372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45948.579607870372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45948.579607870372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45948.579607870372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45948.579607870372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45948.579607870372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45948.579607870372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45948.579607870372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45948.579607870372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45948.579607870372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45948.579607870372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45948.579607870372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45948.579607870372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45948.579607870372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45948.579607870372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45948.579607870372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45948.579607870372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45948.579607870372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45948.579607870372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45948.579607870372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45948.579607870372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45948.579607870372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45948.579607870372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45948.579607870372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45948.579607870372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45948.579607870372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45948.579607870372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45948.579607870372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45948.579607870372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45948.579607870372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45948.579607870372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45948.579607870372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45948.579607870372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45948.579607870372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45948.579607870372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45948.579607870372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45948.579607870372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45948.579607870372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45948.579607870372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45948.579607870372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45948.579607870372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45948.579607870372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45948.579607870372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45948.579607870372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45948.579607870372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45948.579607870372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45948.579607870372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45948.579607870372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45948.579607870372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45948.579607870372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45948.579607870372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45948.579607870372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45948.579607870372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45948.579607870372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45948.579607870372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45948.579607870372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45948.579607870372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45948.579607870372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45948.579607870372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45948.579607870372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45948.579607870372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45948.579607870372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45948.579607870372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45948.579607870372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45948.579607870372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45948.579607870372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45948.579607870372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45948.579607870372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45948.579607870372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45948.579607870372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45948.579607870372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45948.579607870372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45948.579607870372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45948.579607870372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45948.579607870372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45948.579607870372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45948.579607870372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45948.579607870372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45948.579607870372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45948.579607870372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45948.579607870372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45948.579607870372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45948.579607870372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45948.579607870372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45948.579607870372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45948.579607870372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45948.579607870372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45948.579607870372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45948.579607870372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45948.579607870372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45948.579607870372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45948.579607870372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45948.579607870372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45948.579607870372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45948.579607870372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45948.579607870372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45948.579607870372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45948.579607870372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45948.579607870372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45948.579607870372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45948.579607870372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45948.579607870372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45948.579607870372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45948.579607870372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45948.579607870372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45948.579607870372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45948.579607870372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45948.579607870372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45948.579607870372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45948.579607870372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45948.579607870372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45948.579607870372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45948.579607870372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45948.579607870372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45948.579607870372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45948.579607870372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45948.579607870372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45948.579607870372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45948.579607870372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45948.579607870372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45948.579607870372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45948.579607870372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45948.579607870372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45948.579607870372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45948.579607870372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45948.579607870372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45948.579607870372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45948.579607870372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45948.579607870372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45948.579607870372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45948.579607870372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45948.579607870372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45948.579607870372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45948.579607870372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45948.579607870372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45948.579607870372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45948.579607870372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45948.579607870372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45948.579607870372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45948.579607870372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45948.579607870372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45948.579607870372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45948.579607870372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45948.579607870372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45948.579607870372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45948.579607870372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45948.579607870372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45948.579607870372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45948.579607870372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45948.579607870372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45948.579607870372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45948.579607870372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45948.579607870372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45948.579607870372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45948.579607870372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45948.579607870372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45948.579607870372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45948.579607870372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45948.579607870372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45948.579607870372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45948.579607870372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45948.579607870372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45948.579607870372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45948.579607870372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45948.579607870372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45948.579607870372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45948.579607870372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45948.579607870372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45948.579607870372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45948.579607870372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45948.579607870372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45948.579607870372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45948.579607870372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45948.579607870372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45948.579607870372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45948.579607870372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45948.579607870372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45948.579607870372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45948.579607870372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45948.579607870372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45948.579607870372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45948.579607870372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45948.579607870372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45948.579607870372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45948.579607870372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45948.579607870372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45948.579607870372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45948.579607870372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45948.579607870372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45948.579607870372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45948.579607870372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45948.579607870372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45948.579607870372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45948.579607870372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45948.579607870372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45948.579607870372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45948.579607870372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45948.579607870372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45948.579607870372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45948.579607870372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45948.579607870372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45948.579607870372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45948.579607870372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45948.579607870372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45948.579607870372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45948.579607870372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45948.579607870372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45948.579607870372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45948.579607870372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45948.579607870372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45948.579607870372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45948.579607870372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45948.579607870372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45948.579607870372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45948.579607870372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45948.579607870372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45948.579607870372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45948.579607870372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45948.579607870372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45948.579607870372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45948.579607870372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45948.579607870372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45948.579607870372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45948.579607870372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45948.579607870372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45948.579607870372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45948.579607870372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45948.579607870372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45948.579607870372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45948.579607870372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45948.579607870372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45948.579607870372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45948.579607870372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45948.579607870372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45948.579607870372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45948.579607870372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45948.579607870372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45948.579607870372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45948.579607870372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45948.579607870372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45948.579607870372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45948.579607870372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45948.579607870372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45948.579607870372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45948.579607870372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45948.579607870372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45948.579607870372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45948.579607870372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45948.579607870372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45948.579607870372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45948.579607870372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45948.579607870372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45948.579607870372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45948.579607870372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45948.579607870372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45948.579607870372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45948.579607870372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45948.579607870372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45948.579607870372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45948.579607870372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45948.579607870372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45948.579607870372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45948.579607870372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45948.579607870372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45948.579607870372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45948.579607870372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45948.579607870372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45948.579607870372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45948.579607870372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45948.579607870372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45948.579607870372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45948.579607870372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45948.579607870372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45948.579607870372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45948.579607870372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45948.579607870372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45948.579607870372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45948.579607870372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45948.579607870372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45948.579607870372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45948.579607870372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45948.579607870372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45948.579607870372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45948.579607870372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45948.579607870372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45948.579607870372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45948.579607870372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45948.579607870372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45948.579607870372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45948.579607870372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45948.579607870372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45948.579607870372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45948.579607870372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45948.579607870372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45948.579607870372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45948.579607870372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45948.579607870372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45948.579607870372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45948.579607870372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45948.579607870372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45948.579607870372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45948.579607870372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45948.579607870372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45948.579607870372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45948.579607870372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45948.579607870372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45948.579607870372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45948.579607870372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45948.579607870372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45948.579607870372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45948.579607870372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45948.579607870372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45948.579607870372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45948.579607870372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45948.579607870372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45948.579607870372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45948.579607870372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45948.579607870372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45948.579607870372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45948.579607870372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45948.579607870372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45948.579607870372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45948.579607870372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45948.579607870372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45948.579607870372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45948.579607870372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45948.579607870372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45948.579607870372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45948.579607870372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45948.579607870372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45948.579607870372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45948.579607870372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45948.579607870372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45948.579607870372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45948.579607870372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45948.579607870372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45948.579607870372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45948.579607870372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45948.579607870372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45948.579607870372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45948.579607870372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45948.579607870372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45948.579607870372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45948.579607870372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45948.579607870372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45948.579607870372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45948.579607870372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45948.579607870372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45948.579607870372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45948.579607870372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45948.579607870372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45948.579607870372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45948.579607870372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45948.579607870372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45948.579607870372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45948.579607870372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45948.579607870372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45948.579607870372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45948.579607870372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45948.579607870372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45948.579607870372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45948.579607870372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45948.579607870372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45948.579607870372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45948.579607870372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45948.579607870372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45948.579607870372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45948.579607870372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45948.579607870372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45948.579607870372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45948.579607870372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45948.579607870372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45948.579607870372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45948.579607870372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45948.579607870372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45948.579607870372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45948.579607870372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45948.579607870372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45948.579607870372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45948.579607870372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45948.579607870372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45948.579607870372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45948.579607870372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45948.579607870372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45948.579607870372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45948.579607870372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45948.579607870372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45948.579607870372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45948.579607870372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45948.579607870372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45948.579607870372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45948.579607870372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45948.579607870372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45948.579607870372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45948.579607870372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45948.579607870372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45948.579607870372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45948.579607870372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45948.579607870372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45948.579607870372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45948.579607870372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45948.579607870372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45948.579607870372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45948.579607870372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45948.579607870372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45948.579607870372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45948.579607870372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45948.579607870372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45948.579607870372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45948.579607870372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45948.579607870372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45948.579607870372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45948.579607870372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45948.579607870372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45948.579607870372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45948.579607870372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45948.579607870372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45948.579607870372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45948.579607870372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45948.579607870372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45948.579607870372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45948.579607870372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45948.579607870372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45948.579607870372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45948.579607870372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45948.579607870372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45948.579607870372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45948.579607870372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45948.579607870372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45948.579607870372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45948.579607870372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45948.579607870372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45948.579607870372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45948.579607870372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45948.579607870372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45948.579607870372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45948.579607870372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45948.579607870372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45948.579607870372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45948.579607870372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45948.579607870372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45948.579607870372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45948.579607870372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45948.579607870372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45948.579607870372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45948.579607870372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45948.579607870372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45948.579607870372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45948.579607870372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45948.579607870372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45948.579607870372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45948.579607870372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45948.579607870372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45948.579607870372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45948.579607870372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45948.579607870372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45948.579607870372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45948.579607870372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45948.579607870372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45948.579607870372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45948.579607870372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45948.579607870372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45948.579607870372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45948.579607870372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45948.579607870372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45948.579607870372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45948.579607870372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45948.579607870372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45948.579607870372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45948.579607870372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45948.579607870372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45948.579607870372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45948.579607870372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45948.579607870372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45948.579607870372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45948.579607870372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45948.579607870372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45948.579607870372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45948.579607870372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45948.579607870372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45948.579607870372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45948.579607870372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45948.579607870372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45948.579607870372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45948.579607870372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45948.579607870372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45948.579607870372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45948.579607870372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45948.579607870372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45948.579607870372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45948.579607870372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45948.579607870372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45948.579607870372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45948.579607870372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45948.579607870372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45948.579607870372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45948.579607870372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45948.579607870372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45948.579607870372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45948.579607870372</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K9" sqref="K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21.806760648149066</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9.0505453703735839</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0.42016342592978617</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0.36287175925826887</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71" t="s">
        <v>39081</v>
      </c>
      <c r="B6" s="145" t="s">
        <v>5398</v>
      </c>
      <c r="C6" s="108">
        <v>2</v>
      </c>
      <c r="D6" s="106" t="s">
        <v>32661</v>
      </c>
      <c r="E6" s="109" t="s">
        <v>38964</v>
      </c>
      <c r="F6" s="110">
        <v>45948.416203703702</v>
      </c>
      <c r="G6" s="78">
        <f ca="1">IFERROR(NOW()-F6,"-")</f>
        <v>0.16340416666935198</v>
      </c>
      <c r="H6" s="110">
        <v>45948.416203703702</v>
      </c>
      <c r="I6" s="106" t="str">
        <f>IFERROR(VLOOKUP(D6,DB!A:F,6,0),"")</f>
        <v>SCECO</v>
      </c>
      <c r="J6" s="105" t="str">
        <f>IFERROR(VLOOKUP(D6,DB!A:G,7,0),"")</f>
        <v>Dead</v>
      </c>
      <c r="K6" s="111" t="s">
        <v>39082</v>
      </c>
      <c r="L6" s="112" t="str">
        <f>IFERROR(VLOOKUP(D6,DB!A:I,9,0),"")</f>
        <v>Latis</v>
      </c>
    </row>
    <row r="7" spans="1:16383" ht="31.5" customHeight="1">
      <c r="A7" s="107" t="s">
        <v>39083</v>
      </c>
      <c r="B7" s="106" t="str">
        <f>IFERROR(VLOOKUP(D7,DB!A:K,11,0),"")</f>
        <v>R6</v>
      </c>
      <c r="C7" s="108">
        <v>1</v>
      </c>
      <c r="D7" s="106" t="s">
        <v>32442</v>
      </c>
      <c r="E7" s="109" t="s">
        <v>38964</v>
      </c>
      <c r="F7" s="110">
        <v>45948.538773148146</v>
      </c>
      <c r="G7" s="78">
        <f ca="1">IFERROR(NOW()-F7,"-")</f>
        <v>4.0834722225554287E-2</v>
      </c>
      <c r="H7" s="110">
        <v>45948.538773148146</v>
      </c>
      <c r="I7" s="106" t="str">
        <f>IFERROR(VLOOKUP(D7,DB!A:F,6,0),"")</f>
        <v>SCECO</v>
      </c>
      <c r="J7" s="105" t="str">
        <f>IFERROR(VLOOKUP(D7,DB!A:G,7,0),"")</f>
        <v>Vandalized</v>
      </c>
      <c r="K7" s="111" t="s">
        <v>39084</v>
      </c>
      <c r="L7" s="112" t="str">
        <f>IFERROR(VLOOKUP(D7,DB!A:I,9,0),"")</f>
        <v>Latis</v>
      </c>
    </row>
    <row r="8" spans="1:16383" ht="31.5" customHeight="1">
      <c r="A8" s="107"/>
      <c r="B8" s="106" t="str">
        <f>IFERROR(VLOOKUP(D8,DB!A:K,11,0),"")</f>
        <v/>
      </c>
      <c r="C8" s="108"/>
      <c r="D8" s="106"/>
      <c r="E8" s="109"/>
      <c r="F8" s="110"/>
      <c r="G8" s="78">
        <f ca="1">IFERROR(NOW()-F8,"-")</f>
        <v>45948.579607870372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45948.579607870372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45948.579607870372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45948.579607870372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45948.579607870372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45948.579607870372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45948.579607870372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45948.579607870372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45948.579607870372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45948.579607870372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45948.579607870372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45948.579607870372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45948.579607870372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45948.579607870372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45948.579607870372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45948.579607870372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45948.579607870372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45948.579607870372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45948.579607870372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45948.579607870372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45948.579607870372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45948.579607870372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45948.579607870372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45948.579607870372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45948.579607870372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45948.579607870372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45948.579607870372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45948.579607870372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45948.579607870372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45948.579607870372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45948.579607870372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45948.579607870372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45948.579607870372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45948.579607870372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45948.579607870372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45948.579607870372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45948.579607870372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45948.579607870372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45948.579607870372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45948.579607870372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45948.579607870372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45948.579607870372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45948.579607870372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45948.579607870372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45948.579607870372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45948.579607870372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45948.579607870372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45948.579607870372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45948.579607870372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45948.579607870372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45948.579607870372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45948.579607870372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45948.579607870372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45948.579607870372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45948.579607870372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45948.579607870372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45948.579607870372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45948.579607870372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45948.579607870372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45948.579607870372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45948.579607870372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45948.579607870372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45948.579607870372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45948.579607870372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45948.579607870372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45948.579607870372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45948.579607870372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45948.579607870372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45948.579607870372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45948.579607870372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45948.579607870372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45948.579607870372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45948.579607870372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45948.579607870372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45948.579607870372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45948.579607870372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45948.579607870372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45948.579607870372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45948.579607870372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45948.579607870372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45948.579607870372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45948.579607870372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45948.579607870372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45948.579607870372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45948.579607870372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45948.579607870372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45948.579607870372</v>
      </c>
      <c r="H94" s="110"/>
      <c r="I94" s="106" t="str">
        <f>IFERROR(VLOOKUP(D94,DB!A:F,6,0),"")</f>
        <v/>
      </c>
      <c r="J94" s="105" t="str">
        <f>IFERROR(VLOOKUP(D94,DB!A:G,7,0),"")</f>
        <v/>
      </c>
      <c r="K94" s="111"/>
      <c r="L94" s="112" t="str">
        <f>IFERROR(VLOOKUP(D94,DB!A:I,9,0),"")</f>
        <v/>
      </c>
    </row>
  </sheetData>
  <dataValidations count="2">
    <dataValidation allowBlank="1" showInputMessage="1" showErrorMessage="1" sqref="E1" xr:uid="{380493DB-286A-4683-AF55-C78F04945A49}"/>
    <dataValidation type="list" allowBlank="1" showInputMessage="1" showErrorMessage="1" sqref="E3 E6: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2025-10-18T10:57:13Z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