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906" documentId="13_ncr:1_{F6CB121F-512D-4AA6-A0C1-0FB36C537598}" xr6:coauthVersionLast="47" xr6:coauthVersionMax="47" xr10:uidLastSave="{507E8F81-D931-4C49-B011-0003768593E2}"/>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8" i="5" l="1"/>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<sst xmlns="http://schemas.openxmlformats.org/spreadsheetml/2006/main" count="178581" uniqueCount="39077">
  <si>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</si>
  <si>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</si>
  <si>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</si>
  <si>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</si>
  <si>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</si>
  <si>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</si>
  <si>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</si>
  <si>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</si>
  <si>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</si>
  <si>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</si>
  <si>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</si>
  <si>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</si>
  <si>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</si>
  <si>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</si>
  <si>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</si>
  <si>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</si>
  <si>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</si>
  <si>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</si>
  <si>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</si>
  <si>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</si>
  <si>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</si>
  <si>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</si>
  <si>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</si>
  <si>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</si>
  <si>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</si>
  <si>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</si>
  <si>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</si>
  <si>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</si>
  <si>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</si>
  <si>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</si>
  <si>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</si>
  <si>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</si>
  <si>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</si>
  <si>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</si>
  <si>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</si>
  <si>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</si>
  <si>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</si>
  <si>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</si>
  <si>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</si>
  <si>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</si>
  <si>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</si>
  <si>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</si>
  <si>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</si>
  <si>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</si>
  <si>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</si>
  <si>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</si>
  <si>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</si>
  <si>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</si>
  <si>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</si>
  <si>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</si>
  <si>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</si>
  <si>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</si>
  <si>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</si>
  <si>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</si>
  <si>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</si>
  <si>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</si>
  <si>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</si>
  <si>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</si>
  <si>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</si>
  <si>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</si>
  <si>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</si>
  <si>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</si>
  <si>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</si>
  <si>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</si>
  <si>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</si>
  <si>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</si>
  <si>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</si>
  <si>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</si>
  <si>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</si>
  <si>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</si>
  <si>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</si>
  <si>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</si>
  <si>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</si>
  <si>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</si>
  <si>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</si>
  <si>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</si>
  <si>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</si>
  <si>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</si>
  <si>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</si>
  <si>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</si>
  <si>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</si>
  <si>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</si>
  <si>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</si>
  <si>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</si>
  <si>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</si>
  <si>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</si>
  <si>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</si>
  <si>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</si>
  <si>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</si>
  <si>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</si>
  <si>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</si>
  <si>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</si>
  <si>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</si>
  <si>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</si>
  <si>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</si>
  <si>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</si>
  <si>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</si>
  <si>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</si>
  <si>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</si>
  <si>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</si>
  <si>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</si>
  <si>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</si>
  <si>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</si>
  <si>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</si>
  <si>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</si>
  <si>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</si>
  <si>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</si>
  <si>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</si>
  <si>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</si>
  <si>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</si>
  <si>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</si>
  <si>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</si>
  <si>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</si>
  <si>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</si>
  <si>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</si>
  <si>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</si>
  <si>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</si>
  <si>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</si>
  <si>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</si>
  <si>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</si>
  <si>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</si>
  <si>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</si>
  <si>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</si>
  <si>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</si>
  <si>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</si>
  <si>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</si>
  <si>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</si>
  <si>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</si>
  <si>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</si>
  <si>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</si>
  <si>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</si>
  <si>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</si>
  <si>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</si>
  <si>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</si>
  <si>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</si>
  <si>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</si>
  <si>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</si>
  <si>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</si>
  <si>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</si>
  <si>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</si>
  <si>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</si>
  <si>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</si>
  <si>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</si>
  <si>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</si>
  <si>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</si>
  <si>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</si>
  <si>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</si>
  <si>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</si>
  <si>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</si>
  <si>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</si>
  <si>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</si>
  <si>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</si>
  <si>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</si>
  <si>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</si>
  <si>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</si>
  <si>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</si>
  <si>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</si>
  <si>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</si>
  <si>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</si>
  <si>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</si>
  <si>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</si>
  <si>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</si>
  <si>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</si>
  <si>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</si>
  <si>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</si>
  <si>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</si>
  <si>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</si>
  <si>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</si>
  <si>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</si>
  <si>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</si>
  <si>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</si>
  <si>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</si>
  <si>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</si>
  <si>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</si>
  <si>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</si>
  <si>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</si>
  <si>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</si>
  <si>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</si>
  <si>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</si>
  <si>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</si>
  <si>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</si>
  <si>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</si>
  <si>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</si>
  <si>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</si>
  <si>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</si>
  <si>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</si>
  <si>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</si>
  <si>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</si>
  <si>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</si>
  <si>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</si>
  <si>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</si>
  <si>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</si>
  <si>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</si>
  <si>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</si>
  <si>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</si>
  <si>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</si>
  <si>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</si>
  <si>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</si>
  <si>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</si>
  <si>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</si>
  <si>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</si>
  <si>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</si>
  <si>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</si>
  <si>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</si>
  <si>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</si>
  <si>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</si>
  <si>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</si>
  <si>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</si>
  <si>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</si>
  <si>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</si>
  <si>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</si>
  <si>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</si>
  <si>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</si>
  <si>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</si>
  <si>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</si>
  <si>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</si>
  <si>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</si>
  <si>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</si>
  <si>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</si>
  <si>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</si>
  <si>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</si>
  <si>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</si>
  <si>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</si>
  <si>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</si>
  <si>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</si>
  <si>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</si>
  <si>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</si>
  <si>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</si>
  <si>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</si>
  <si>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</si>
  <si>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</si>
  <si>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</si>
  <si>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</si>
  <si>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</si>
  <si>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</si>
  <si>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</si>
  <si>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</si>
  <si>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</si>
  <si>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</si>
  <si>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</si>
  <si>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</si>
  <si>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</si>
  <si>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</si>
  <si>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</si>
  <si>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</si>
  <si>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</si>
  <si>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</si>
  <si>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</si>
  <si>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</si>
  <si>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</si>
  <si>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</si>
  <si>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</si>
  <si>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</si>
  <si>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</si>
  <si>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</si>
  <si>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</si>
  <si>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</si>
  <si>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</si>
  <si>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</si>
  <si>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</si>
  <si>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</si>
  <si>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</si>
  <si>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</si>
  <si>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</si>
  <si>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</si>
  <si>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</si>
  <si>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</si>
  <si>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</si>
  <si>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</si>
  <si>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</si>
  <si>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</si>
  <si>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</si>
  <si>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</si>
  <si>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</si>
  <si>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</si>
  <si>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</si>
  <si>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</si>
  <si>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</si>
  <si>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</si>
  <si>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</si>
  <si>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</si>
  <si>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</si>
  <si>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</si>
  <si>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</si>
  <si>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</si>
  <si>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</si>
  <si>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</si>
  <si>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</si>
  <si>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</si>
  <si>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</si>
  <si>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</si>
  <si>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</si>
  <si>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</si>
  <si>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</si>
  <si>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</si>
  <si>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</si>
  <si>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</si>
  <si>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</si>
  <si>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</si>
  <si>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</si>
  <si>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</si>
  <si>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</si>
  <si>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</si>
  <si>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</si>
  <si>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</si>
  <si>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</si>
  <si>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</si>
  <si>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</si>
  <si>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</si>
  <si>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</si>
  <si>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</si>
  <si>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</si>
  <si>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</si>
  <si>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</si>
  <si>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</si>
  <si>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</si>
  <si>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</si>
  <si>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</si>
  <si>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</si>
  <si>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</si>
  <si>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</si>
  <si>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</si>
  <si>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</si>
  <si>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</si>
  <si>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</si>
  <si>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</si>
  <si>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</si>
  <si>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</si>
  <si>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</si>
  <si>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</si>
  <si>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</si>
  <si>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</si>
  <si>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</si>
  <si>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</si>
  <si>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</si>
  <si>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</si>
  <si>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</si>
  <si>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</si>
  <si>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</si>
  <si>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</si>
  <si>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</si>
  <si>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</si>
  <si>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</si>
  <si>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</si>
  <si>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</si>
  <si>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</si>
  <si>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</si>
  <si>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</si>
  <si>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</si>
  <si>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</si>
  <si>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</si>
  <si>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</si>
  <si>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</si>
  <si>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</si>
  <si>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</si>
  <si>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</si>
  <si>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</si>
  <si>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</si>
  <si>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</si>
  <si>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</si>
  <si>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</si>
  <si>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</si>
  <si>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</si>
  <si>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</si>
  <si>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</si>
  <si>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</si>
  <si>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</si>
  <si>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</si>
  <si>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</si>
  <si>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</si>
  <si>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</si>
  <si>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</si>
  <si>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</si>
  <si>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</si>
  <si>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</si>
  <si>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</si>
  <si>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</si>
  <si>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</si>
  <si>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</si>
  <si>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</si>
  <si>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</si>
  <si>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</si>
  <si>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</si>
  <si>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</si>
  <si>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</si>
  <si>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</si>
  <si>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</si>
  <si>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</si>
  <si>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</si>
  <si>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</si>
  <si>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</si>
  <si>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</si>
  <si>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</si>
  <si>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</si>
  <si>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</si>
  <si>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</si>
  <si>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</si>
  <si>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</si>
  <si>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</si>
  <si>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</si>
  <si>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</si>
  <si>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</si>
  <si>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</si>
  <si>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</si>
  <si>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</si>
  <si>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</si>
  <si>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</si>
  <si>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</si>
  <si>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</si>
  <si>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</si>
  <si>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</si>
  <si>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</si>
  <si>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</si>
  <si>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</si>
  <si>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</si>
  <si>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</si>
  <si>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</si>
  <si>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</si>
  <si>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</si>
  <si>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</si>
  <si>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</si>
  <si>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</si>
  <si>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</si>
  <si>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</si>
  <si>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</si>
  <si>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</si>
  <si>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</si>
  <si>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</si>
  <si>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</si>
  <si>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</si>
  <si>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</si>
  <si>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</si>
  <si>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</si>
  <si>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</si>
  <si>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</si>
  <si>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</si>
  <si>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</si>
  <si>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</si>
  <si>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</si>
  <si>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</si>
  <si>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</si>
  <si>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</si>
  <si>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</si>
  <si>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</si>
  <si>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</si>
  <si>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</si>
  <si>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</si>
  <si>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</si>
  <si>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</si>
  <si>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</si>
  <si>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</si>
  <si>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</si>
  <si>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</si>
  <si>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</si>
  <si>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</si>
  <si>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</si>
  <si>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</si>
  <si>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</si>
  <si>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</si>
  <si>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</si>
  <si>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</si>
  <si>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</si>
  <si>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</si>
  <si>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</si>
  <si>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</si>
  <si>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</si>
  <si>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</si>
  <si>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</si>
  <si>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</si>
  <si>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</si>
  <si>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</si>
  <si>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</si>
  <si>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</si>
  <si>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</si>
  <si>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</si>
  <si>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</si>
  <si>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</si>
  <si>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</si>
  <si>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</si>
  <si>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</si>
  <si>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</si>
  <si>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</si>
  <si>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</si>
  <si>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</si>
  <si>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</si>
  <si>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</si>
  <si>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</si>
  <si>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</si>
  <si>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</si>
  <si>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</si>
  <si>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</si>
  <si>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</si>
  <si>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</si>
  <si>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</si>
  <si>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</si>
  <si>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</si>
  <si>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</si>
  <si>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</si>
  <si>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</si>
  <si>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</si>
  <si>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</si>
  <si>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</si>
  <si>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</si>
  <si>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</si>
  <si>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</si>
  <si>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</si>
  <si>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</si>
  <si>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</si>
  <si>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</si>
  <si>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</si>
  <si>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</si>
  <si>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</si>
  <si>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</si>
  <si>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</si>
  <si>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</si>
  <si>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</si>
  <si>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</si>
  <si>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</si>
  <si>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</si>
  <si>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</si>
  <si>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</si>
  <si>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</si>
  <si>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</si>
  <si>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</si>
  <si>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</si>
  <si>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</si>
  <si>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</si>
  <si>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</si>
  <si>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</si>
  <si>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</si>
  <si>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</si>
  <si>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</si>
  <si>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</si>
  <si>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</si>
  <si>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</si>
  <si>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</si>
  <si>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</si>
  <si>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</si>
  <si>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</si>
  <si>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</si>
  <si>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</si>
  <si>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</si>
  <si>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</si>
  <si>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</si>
  <si>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</si>
  <si>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</si>
  <si>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</si>
  <si>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</si>
  <si>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</si>
  <si>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</si>
  <si>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</si>
  <si>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</si>
  <si>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</si>
  <si>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</si>
  <si>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</si>
  <si>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</si>
  <si>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</si>
  <si>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</si>
  <si>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</si>
  <si>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</si>
  <si>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</si>
  <si>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</si>
  <si>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</si>
  <si>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</si>
  <si>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</si>
  <si>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</si>
  <si>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</si>
  <si>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</si>
  <si>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</si>
  <si>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</si>
  <si>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</si>
  <si>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</si>
  <si>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</si>
  <si>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</si>
  <si>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</si>
  <si>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</si>
  <si>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</si>
  <si>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</si>
  <si>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</si>
  <si>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</si>
  <si>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</si>
  <si>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</si>
  <si>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</si>
  <si>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</si>
  <si>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</si>
  <si>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</si>
  <si>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</si>
  <si>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</si>
  <si>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</si>
  <si>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</si>
  <si>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</si>
  <si>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</si>
  <si>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</si>
  <si>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</si>
  <si>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</si>
  <si>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</si>
  <si>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</si>
  <si>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</si>
  <si>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</si>
  <si>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</si>
  <si>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</si>
  <si>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</si>
  <si>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</si>
  <si>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</si>
  <si>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</si>
  <si>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</si>
  <si>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</si>
  <si>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</si>
  <si>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</si>
  <si>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</si>
  <si>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</si>
  <si>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</si>
  <si>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</si>
  <si>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</si>
  <si>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</si>
  <si>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</si>
  <si>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</si>
  <si>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</si>
  <si>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</si>
  <si>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</si>
  <si>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</si>
  <si>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</si>
  <si>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</si>
  <si>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</si>
  <si>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</si>
  <si>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</si>
  <si>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</si>
  <si>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</si>
  <si>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</si>
  <si>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</si>
  <si>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</si>
  <si>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</si>
  <si>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</si>
  <si>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</si>
  <si>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</si>
  <si>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</si>
  <si>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</si>
  <si>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</si>
  <si>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</si>
  <si>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</si>
  <si>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</si>
  <si>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</si>
  <si>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</si>
  <si>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</si>
  <si>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</si>
  <si>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</si>
  <si>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</si>
  <si>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</si>
  <si>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</si>
  <si>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</si>
  <si>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</si>
  <si>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</si>
  <si>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</si>
  <si>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</si>
  <si>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</si>
  <si>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</si>
  <si>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</si>
  <si>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</si>
  <si>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</si>
  <si>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</si>
  <si>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</si>
  <si>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</si>
  <si>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</si>
  <si>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</si>
  <si>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</si>
  <si>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</si>
  <si>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</si>
  <si>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</si>
  <si>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</si>
  <si>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</si>
  <si>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</si>
  <si>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</si>
  <si>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</si>
  <si>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</si>
  <si>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</si>
  <si>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</si>
  <si>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</si>
  <si>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</si>
  <si>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</si>
  <si>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</si>
  <si>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</si>
  <si>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</si>
  <si>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</si>
  <si>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</si>
  <si>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</si>
  <si>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</si>
  <si>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</si>
  <si>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</si>
  <si>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</si>
  <si>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</si>
  <si>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</si>
  <si>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</si>
  <si>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</si>
  <si>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</si>
  <si>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</si>
  <si>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</si>
  <si>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</si>
  <si>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</si>
  <si>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</si>
  <si>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</si>
  <si>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</si>
  <si>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</si>
  <si>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</si>
  <si>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</si>
  <si>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</si>
  <si>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</si>
  <si>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</si>
  <si>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</si>
  <si>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</si>
  <si>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</si>
  <si>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</si>
  <si>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</si>
  <si>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</si>
  <si>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</si>
  <si>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</si>
  <si>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</si>
  <si>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</si>
  <si>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</si>
  <si>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</si>
  <si>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</si>
  <si>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</si>
  <si>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</si>
  <si>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</si>
  <si>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</si>
  <si>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</si>
  <si>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</si>
  <si>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</si>
  <si>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</si>
  <si>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</si>
  <si>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</si>
  <si>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</si>
  <si>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</si>
  <si>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</si>
  <si>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</si>
  <si>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</si>
  <si>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</si>
  <si>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</si>
  <si>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</si>
  <si>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</si>
  <si>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</si>
  <si>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</si>
  <si>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</si>
  <si>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</si>
  <si>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</si>
  <si>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</si>
  <si>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</si>
  <si>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</si>
  <si>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</si>
  <si>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</si>
  <si>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</si>
  <si>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</si>
  <si>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</si>
  <si>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</si>
  <si>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</si>
  <si>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</si>
  <si>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</si>
  <si>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</si>
  <si>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</si>
  <si>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</si>
  <si>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</si>
  <si>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</si>
  <si>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</si>
  <si>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</si>
  <si>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</si>
  <si>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</si>
  <si>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</si>
  <si>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</si>
  <si>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</si>
  <si>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</si>
  <si>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</si>
  <si>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</si>
  <si>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</si>
  <si>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</si>
  <si>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</si>
  <si>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</si>
  <si>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</si>
  <si>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</si>
  <si>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</si>
  <si>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</si>
  <si>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</si>
  <si>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</si>
  <si>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</si>
  <si>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</si>
  <si>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</si>
  <si>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</si>
  <si>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</si>
  <si>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</si>
  <si>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</si>
  <si>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</si>
  <si>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</si>
  <si>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</si>
  <si>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</si>
  <si>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</si>
  <si>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</si>
  <si>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</si>
  <si>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</si>
  <si>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</si>
  <si>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</si>
  <si>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</si>
  <si>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</si>
  <si>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</si>
  <si>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</si>
  <si>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</si>
  <si>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</si>
  <si>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</si>
  <si>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</si>
  <si>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</si>
  <si>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</si>
  <si>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</si>
  <si>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</si>
  <si>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</si>
  <si>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</si>
  <si>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</si>
  <si>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</si>
  <si>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</si>
  <si>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</si>
  <si>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</si>
  <si>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</si>
  <si>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</si>
  <si>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</si>
  <si>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</si>
  <si>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</si>
  <si>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</si>
  <si>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</si>
  <si>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</si>
  <si>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</si>
  <si>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</si>
  <si>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</si>
  <si>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</si>
  <si>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</si>
  <si>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</si>
  <si>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</si>
  <si>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</si>
  <si>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</si>
  <si>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</si>
  <si>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</si>
  <si>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</si>
  <si>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</si>
  <si>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</si>
  <si>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</si>
  <si>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</si>
  <si>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</si>
  <si>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</si>
  <si>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</si>
  <si>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</si>
  <si>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</si>
  <si>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</si>
  <si>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</si>
  <si>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</si>
  <si>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</si>
  <si>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</si>
  <si>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</si>
  <si>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</si>
  <si>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</si>
  <si>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</si>
  <si>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</si>
  <si>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</si>
  <si>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</si>
  <si>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</si>
  <si>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</si>
  <si>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</si>
  <si>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</si>
  <si>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</si>
  <si>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</si>
  <si>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</si>
  <si>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</si>
  <si>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</si>
  <si>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</si>
  <si>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</si>
  <si>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</si>
  <si>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</si>
  <si>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</si>
  <si>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</si>
  <si>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</si>
  <si>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</si>
  <si>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</si>
  <si>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</si>
  <si>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</si>
  <si>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</si>
  <si>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</si>
  <si>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</si>
  <si>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</si>
  <si>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</si>
  <si>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</si>
  <si>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</si>
  <si>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</si>
  <si>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</si>
  <si>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</si>
  <si>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</si>
  <si>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</si>
  <si>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</si>
  <si>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</si>
  <si>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</si>
  <si>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</si>
  <si>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</si>
  <si>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</si>
  <si>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</si>
  <si>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</si>
  <si>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</si>
  <si>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</si>
  <si>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</si>
  <si>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</si>
  <si>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</si>
  <si>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</si>
  <si>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</si>
  <si>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</si>
  <si>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</si>
  <si>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</si>
  <si>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</si>
  <si>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</si>
  <si>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</si>
  <si>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</si>
  <si>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</si>
  <si>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</si>
  <si>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</si>
  <si>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</si>
  <si>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</si>
  <si>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</si>
  <si>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</si>
  <si>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</si>
  <si>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</si>
  <si>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</si>
  <si>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</si>
  <si>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</si>
  <si>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</si>
  <si>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</si>
  <si>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</si>
  <si>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</si>
  <si>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</si>
  <si>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</si>
  <si>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</si>
  <si>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</si>
  <si>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</si>
  <si>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</si>
  <si>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</si>
  <si>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</si>
  <si>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</si>
  <si>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</si>
  <si>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</si>
  <si>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</si>
  <si>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</si>
  <si>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</si>
  <si>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</si>
  <si>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</si>
  <si>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</si>
  <si>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</si>
  <si>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</si>
  <si>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</si>
  <si>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</si>
  <si>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</si>
  <si>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</si>
  <si>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</si>
  <si>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</si>
  <si>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</si>
  <si>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</si>
  <si>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</si>
  <si>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</si>
  <si>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</si>
  <si>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</si>
  <si>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</si>
  <si>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</si>
  <si>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</si>
  <si>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</si>
  <si>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</si>
  <si>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</si>
  <si>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</si>
  <si>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</si>
  <si>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</si>
  <si>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</si>
  <si>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</si>
  <si>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</si>
  <si>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</si>
  <si>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</si>
  <si>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</si>
  <si>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</si>
  <si>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</si>
  <si>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</si>
  <si>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</si>
  <si>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</si>
  <si>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</si>
  <si>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</si>
  <si>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</si>
  <si>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</si>
  <si>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</si>
  <si>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</si>
  <si>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</si>
  <si>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</si>
  <si>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</si>
  <si>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</si>
  <si>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</si>
  <si>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</si>
  <si>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</si>
  <si>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</si>
  <si>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</si>
  <si>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</si>
  <si>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</si>
  <si>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</si>
  <si>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</si>
  <si>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</si>
  <si>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</si>
  <si>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</si>
  <si>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</si>
  <si>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</si>
  <si>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</si>
  <si>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</si>
  <si>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</si>
  <si>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</si>
  <si>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</si>
  <si>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</si>
  <si>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</si>
  <si>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</si>
  <si>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</si>
  <si>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</si>
  <si>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</si>
  <si>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</si>
  <si>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</si>
  <si>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</si>
  <si>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</si>
  <si>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</si>
  <si>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</si>
  <si>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</si>
  <si>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</si>
  <si>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</si>
  <si>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</si>
  <si>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</si>
  <si>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</si>
  <si>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</si>
  <si>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</si>
  <si>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</si>
  <si>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</si>
  <si>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</si>
  <si>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</si>
  <si>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</si>
  <si>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</si>
  <si>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</si>
  <si>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</si>
  <si>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</si>
  <si>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</si>
  <si>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</si>
  <si>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</si>
  <si>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</si>
  <si>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</si>
  <si>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</si>
  <si>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</si>
  <si>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</si>
  <si>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</si>
  <si>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</si>
  <si>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</si>
  <si>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</si>
  <si>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</si>
  <si>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</si>
  <si>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</si>
  <si>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</si>
  <si>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</si>
  <si>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</si>
  <si>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</si>
  <si>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</si>
  <si>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</si>
  <si>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</si>
  <si>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</si>
  <si>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</si>
  <si>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</si>
  <si>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</si>
  <si>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</si>
  <si>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</si>
  <si>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</si>
  <si>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</si>
  <si>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</si>
  <si>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</si>
  <si>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</si>
  <si>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</si>
  <si>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</si>
  <si>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</si>
  <si>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</si>
  <si>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</si>
  <si>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</si>
  <si>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</si>
  <si>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</si>
  <si>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</si>
  <si>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</si>
  <si>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</si>
  <si>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</si>
  <si>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</si>
  <si>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</si>
  <si>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</si>
  <si>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</si>
  <si>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</si>
  <si>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</si>
  <si>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</si>
  <si>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</si>
  <si>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</si>
  <si>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</si>
  <si>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</si>
  <si>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</si>
  <si>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</si>
  <si>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</si>
  <si>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</si>
  <si>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</si>
  <si>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</si>
  <si>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</si>
  <si>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</si>
  <si>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</si>
  <si>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</si>
  <si>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</si>
  <si>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</si>
  <si>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</si>
  <si>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</si>
  <si>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</si>
  <si>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</si>
  <si>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</si>
  <si>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</si>
  <si>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</si>
  <si>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</si>
  <si>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</si>
  <si>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</si>
  <si>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</si>
  <si>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</si>
  <si>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</si>
  <si>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</si>
  <si>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</si>
  <si>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</si>
  <si>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</si>
  <si>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</si>
  <si>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</si>
  <si>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</si>
  <si>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</si>
  <si>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</si>
  <si>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</si>
  <si>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</si>
  <si>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</si>
  <si>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</si>
  <si>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</si>
  <si>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</si>
  <si>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</si>
  <si>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</si>
  <si>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</si>
  <si>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</si>
  <si>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</si>
  <si>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</si>
  <si>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</si>
  <si>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</si>
  <si>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</si>
  <si>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</si>
  <si>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</si>
  <si>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</si>
  <si>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</si>
  <si>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</si>
  <si>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</si>
  <si>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</si>
  <si>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</si>
  <si>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</si>
  <si>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</si>
  <si>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</si>
  <si>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</si>
  <si>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</si>
  <si>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</si>
  <si>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</si>
  <si>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</si>
  <si>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</si>
  <si>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</si>
  <si>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</si>
  <si>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</si>
  <si>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</si>
  <si>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</si>
  <si>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</si>
  <si>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</si>
  <si>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</si>
  <si>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</si>
  <si>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</si>
  <si>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</si>
  <si>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</si>
  <si>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</si>
  <si>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</si>
  <si>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</si>
  <si>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</si>
  <si>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</si>
  <si>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</si>
  <si>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</si>
  <si>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</si>
  <si>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</si>
  <si>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</si>
  <si>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</si>
  <si>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</si>
  <si>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</si>
  <si>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</si>
  <si>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</si>
  <si>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</si>
  <si>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</si>
  <si>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</si>
  <si>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</si>
  <si>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</si>
  <si>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</si>
  <si>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</si>
  <si>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</si>
  <si>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</si>
  <si>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</si>
  <si>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</si>
  <si>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</si>
  <si>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</si>
  <si>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</si>
  <si>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</si>
  <si>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</si>
  <si>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</si>
  <si>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</si>
  <si>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</si>
  <si>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</si>
  <si>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</si>
  <si>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</si>
  <si>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</si>
  <si>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</si>
  <si>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</si>
  <si>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</si>
  <si>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</si>
  <si>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</si>
  <si>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</si>
  <si>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</si>
  <si>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</si>
  <si>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</si>
  <si>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</si>
  <si>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</si>
  <si>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</si>
  <si>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</si>
  <si>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</si>
  <si>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</si>
  <si>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</si>
  <si>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</si>
  <si>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</si>
  <si>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</si>
  <si>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</si>
  <si>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</si>
  <si>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</si>
  <si>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</si>
  <si>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</si>
  <si>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</si>
  <si>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</si>
  <si>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</si>
  <si>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</si>
  <si>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</si>
  <si>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</si>
  <si>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</si>
  <si>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</si>
  <si>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</si>
  <si>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</si>
  <si>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</si>
  <si>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</si>
  <si>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</si>
  <si>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</si>
  <si>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</si>
  <si>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</si>
  <si>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</si>
  <si>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</si>
  <si>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</si>
  <si>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</si>
  <si>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</si>
  <si>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</si>
  <si>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</si>
  <si>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</si>
  <si>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</si>
  <si>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</si>
  <si>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</si>
  <si>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</si>
  <si>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</si>
  <si>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</si>
  <si>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</si>
  <si>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</si>
  <si>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</si>
  <si>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</si>
  <si>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</si>
  <si>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</si>
  <si>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</si>
  <si>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</si>
  <si>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</si>
  <si>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</si>
  <si>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</si>
  <si>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</si>
  <si>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</si>
  <si>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</si>
  <si>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</si>
  <si>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</si>
  <si>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</si>
  <si>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</si>
  <si>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</si>
  <si>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</si>
  <si>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</si>
  <si>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</si>
  <si>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</si>
  <si>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</si>
  <si>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</si>
  <si>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</si>
  <si>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</si>
  <si>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</si>
  <si>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</si>
  <si>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</si>
  <si>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</si>
  <si>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</si>
  <si>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</si>
  <si>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</si>
  <si>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</si>
  <si>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</si>
  <si>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</si>
  <si>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</si>
  <si>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</si>
  <si>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</si>
  <si>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</si>
  <si>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</si>
  <si>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</si>
  <si>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</si>
  <si>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</si>
  <si>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</si>
  <si>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</si>
  <si>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</si>
  <si>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</si>
  <si>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</si>
  <si>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</si>
  <si>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</si>
  <si>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</si>
  <si>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</si>
  <si>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</si>
  <si>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</si>
  <si>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</si>
  <si>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</si>
  <si>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</si>
  <si>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</si>
  <si>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</si>
  <si>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</si>
  <si>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</si>
  <si>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</si>
  <si>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</si>
  <si>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</si>
  <si>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</si>
  <si>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</si>
  <si>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</si>
  <si>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</si>
  <si>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</si>
  <si>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</si>
  <si>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</si>
  <si>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</si>
  <si>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</si>
  <si>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</si>
  <si>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</si>
  <si>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</si>
  <si>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</si>
  <si>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</si>
  <si>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</si>
  <si>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</si>
  <si>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</si>
  <si>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</si>
  <si>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</si>
  <si>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</si>
  <si>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</si>
  <si>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</si>
  <si>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</si>
  <si>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</si>
  <si>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</si>
  <si>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</si>
  <si>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</si>
  <si>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</si>
  <si>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</si>
  <si>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</si>
  <si>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</si>
  <si>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</si>
  <si>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</si>
  <si>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</si>
  <si>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</si>
  <si>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</si>
  <si>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</si>
  <si>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</si>
  <si>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</si>
  <si>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</si>
  <si>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</si>
  <si>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</si>
  <si>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</si>
  <si>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</si>
  <si>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</si>
  <si>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</si>
  <si>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</si>
  <si>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</si>
  <si>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</si>
  <si>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</si>
  <si>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</si>
  <si>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</si>
  <si>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</si>
  <si>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</si>
  <si>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</si>
  <si>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</si>
  <si>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</si>
  <si>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</si>
  <si>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</si>
  <si>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</si>
  <si>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</si>
  <si>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</si>
  <si>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</si>
  <si>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</si>
  <si>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</si>
  <si>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</si>
  <si>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</si>
  <si>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</si>
  <si>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</si>
  <si>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</si>
  <si>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</si>
  <si>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</si>
  <si>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</si>
  <si>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</si>
  <si>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</si>
  <si>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</si>
  <si>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</si>
  <si>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</si>
  <si>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</si>
  <si>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</si>
  <si>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</si>
  <si>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</si>
  <si>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</si>
  <si>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</si>
  <si>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</si>
  <si>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</si>
  <si>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</si>
  <si>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</si>
  <si>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</si>
  <si>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</si>
  <si>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</si>
  <si>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</si>
  <si>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</si>
  <si>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</si>
  <si>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</si>
  <si>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</si>
  <si>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</si>
  <si>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</si>
  <si>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</si>
  <si>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</si>
  <si>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</si>
  <si>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</si>
  <si>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</si>
  <si>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</si>
  <si>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</si>
  <si>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</si>
  <si>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</si>
  <si>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</si>
  <si>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</si>
  <si>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</si>
  <si>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</si>
  <si>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</si>
  <si>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</si>
  <si>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</si>
  <si>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</si>
  <si>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</si>
  <si>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</si>
  <si>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</si>
  <si>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</si>
  <si>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</si>
  <si>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</si>
  <si>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</si>
  <si>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</si>
  <si>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</si>
  <si>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</si>
  <si>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</si>
  <si>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</si>
  <si>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</si>
  <si>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</si>
  <si>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</si>
  <si>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</si>
  <si>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</si>
  <si>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</si>
  <si>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</si>
  <si>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</si>
  <si>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</si>
  <si>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</si>
  <si>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</si>
  <si>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</si>
  <si>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</si>
  <si>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</si>
  <si>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</si>
  <si>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</si>
  <si>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</si>
  <si>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</si>
  <si>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</si>
  <si>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</si>
  <si>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</si>
  <si>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</si>
  <si>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</si>
  <si>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</si>
  <si>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</si>
  <si>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</si>
  <si>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</si>
  <si>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</si>
  <si>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</si>
  <si>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</si>
  <si>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</si>
  <si>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</si>
  <si>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</si>
  <si>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</si>
  <si>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</si>
  <si>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</si>
  <si>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</si>
  <si>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</si>
  <si>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</si>
  <si>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</si>
  <si>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</si>
  <si>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</si>
  <si>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</si>
  <si>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</si>
  <si>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</si>
  <si>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</si>
  <si>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</si>
  <si>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</si>
  <si>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</si>
  <si>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</si>
  <si>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</si>
  <si>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</si>
  <si>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</si>
  <si>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</si>
  <si>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</si>
  <si>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</si>
  <si>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</si>
  <si>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</si>
  <si>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</si>
  <si>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</si>
  <si>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</si>
  <si>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</si>
  <si>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</si>
  <si>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</si>
  <si>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</si>
  <si>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</si>
  <si>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</si>
  <si>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</si>
  <si>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</si>
  <si>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</si>
  <si>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</si>
  <si>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</si>
  <si>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</si>
  <si>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</si>
  <si>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</si>
  <si>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</si>
  <si>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</si>
  <si>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</si>
  <si>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</si>
  <si>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</si>
  <si>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</si>
  <si>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</si>
  <si>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</si>
  <si>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</si>
  <si>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</si>
  <si>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</si>
  <si>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</si>
  <si>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</si>
  <si>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</si>
  <si>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</si>
  <si>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</si>
  <si>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</si>
  <si>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</si>
  <si>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</si>
  <si>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</si>
  <si>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</si>
  <si>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</si>
  <si>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</si>
  <si>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</si>
  <si>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</si>
  <si>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</si>
  <si>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</si>
  <si>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</si>
  <si>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</si>
  <si>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</si>
  <si>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</si>
  <si>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</si>
  <si>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</si>
  <si>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</si>
  <si>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</si>
  <si>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</si>
  <si>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</si>
  <si>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</si>
  <si>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</si>
  <si>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</si>
  <si>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</si>
  <si>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</si>
  <si>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</si>
  <si>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</si>
  <si>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</si>
  <si>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</si>
  <si>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</si>
  <si>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</si>
  <si>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</si>
  <si>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</si>
  <si>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</si>
  <si>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</si>
  <si>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</si>
  <si>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</si>
  <si>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</si>
  <si>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</si>
  <si>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</si>
  <si>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</si>
  <si>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</si>
  <si>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</si>
  <si>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</si>
  <si>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</si>
  <si>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</si>
  <si>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</si>
  <si>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</si>
  <si>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</si>
  <si>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</si>
  <si>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</si>
  <si>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</si>
  <si>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</si>
  <si>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</si>
  <si>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</si>
  <si>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</si>
  <si>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</si>
  <si>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</si>
  <si>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</si>
  <si>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</si>
  <si>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</si>
  <si>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</si>
  <si>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</si>
  <si>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</si>
  <si>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</si>
  <si>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</si>
  <si>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</si>
  <si>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</si>
  <si>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</si>
  <si>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</si>
  <si>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</si>
  <si>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</si>
  <si>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</si>
  <si>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</si>
  <si>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</si>
  <si>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</si>
  <si>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</si>
  <si>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</si>
  <si>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</si>
  <si>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</si>
  <si>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</si>
  <si>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</si>
  <si>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</si>
  <si>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</si>
  <si>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</si>
  <si>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</si>
  <si>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</si>
  <si>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</si>
  <si>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</si>
  <si>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</si>
  <si>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</si>
  <si>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</si>
  <si>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</si>
  <si>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</si>
  <si>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</si>
  <si>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</si>
  <si>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</si>
  <si>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</si>
  <si>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</si>
  <si>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</si>
  <si>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</si>
  <si>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</si>
  <si>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</si>
  <si>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</si>
  <si>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</si>
  <si>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</si>
  <si>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</si>
  <si>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</si>
  <si>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</si>
  <si>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</si>
  <si>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</si>
  <si>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</si>
  <si>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</si>
  <si>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</si>
  <si>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</si>
  <si>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</si>
  <si>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</si>
  <si>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</si>
  <si>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</si>
  <si>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</si>
  <si>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</si>
  <si>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</si>
  <si>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</si>
  <si>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</si>
  <si>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</si>
  <si>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</si>
  <si>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</si>
  <si>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</si>
  <si>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</si>
  <si>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</si>
  <si>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</si>
  <si>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</si>
  <si>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</si>
  <si>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</si>
  <si>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</si>
  <si>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</si>
  <si>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</si>
  <si>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</si>
  <si>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</si>
  <si>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</si>
  <si>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</si>
  <si>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</si>
  <si>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</si>
  <si>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</si>
  <si>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</si>
  <si>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</si>
  <si>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</si>
  <si>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</si>
  <si>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</si>
  <si>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</si>
  <si>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</si>
  <si>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</si>
  <si>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</si>
  <si>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</si>
  <si>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</si>
  <si>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</si>
  <si>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</si>
  <si>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</si>
  <si>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</si>
  <si>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</si>
  <si>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</si>
  <si>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</si>
  <si>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</si>
  <si>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</si>
  <si>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</si>
  <si>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</si>
  <si>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</si>
  <si>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</si>
  <si>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</si>
  <si>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</si>
  <si>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</si>
  <si>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</si>
  <si>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</si>
  <si>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</si>
  <si>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</si>
  <si>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</si>
  <si>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</si>
  <si>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</si>
  <si>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</si>
  <si>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</si>
  <si>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</si>
  <si>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</si>
  <si>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</si>
  <si>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</si>
  <si>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</si>
  <si>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</si>
  <si>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</si>
  <si>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</si>
  <si>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</si>
  <si>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</si>
  <si>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</si>
  <si>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</si>
  <si>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</si>
  <si>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</si>
  <si>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</si>
  <si>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</si>
  <si>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</si>
  <si>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</si>
  <si>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</si>
  <si>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</si>
  <si>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</si>
  <si>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</si>
  <si>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</si>
  <si>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</si>
  <si>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</si>
  <si>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</si>
  <si>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</si>
  <si>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</si>
  <si>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</si>
  <si>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</si>
  <si>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</si>
  <si>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</si>
  <si>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</si>
  <si>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</si>
  <si>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</si>
  <si>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</si>
  <si>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</si>
  <si>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</si>
  <si>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</si>
  <si>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</si>
  <si>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</si>
  <si>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</si>
  <si>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</si>
  <si>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</si>
  <si>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</si>
  <si>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</si>
  <si>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</si>
  <si>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</si>
  <si>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</si>
  <si>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</si>
  <si>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</si>
  <si>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</si>
  <si>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</si>
  <si>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</si>
  <si>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</si>
  <si>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</si>
  <si>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</si>
  <si>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</si>
  <si>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</si>
  <si>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</si>
  <si>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</si>
  <si>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</si>
  <si>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</si>
  <si>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</si>
  <si>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</si>
  <si>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</si>
  <si>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</si>
  <si>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</si>
  <si>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</si>
  <si>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</si>
  <si>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</si>
  <si>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</si>
  <si>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</si>
  <si>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</si>
  <si>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</si>
  <si>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</si>
  <si>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</si>
  <si>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</si>
  <si>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</si>
  <si>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</si>
  <si>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</si>
  <si>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</si>
  <si>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</si>
  <si>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</si>
  <si>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</si>
  <si>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</si>
  <si>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</si>
  <si>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</si>
  <si>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</si>
  <si>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</si>
  <si>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</si>
  <si>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</si>
  <si>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</si>
  <si>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</si>
  <si>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</si>
  <si>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</si>
  <si>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</si>
  <si>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</si>
  <si>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</si>
  <si>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</si>
  <si>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</si>
  <si>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</si>
  <si>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</si>
  <si>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</si>
  <si>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</si>
  <si>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</si>
  <si>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</si>
  <si>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</si>
  <si>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</si>
  <si>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</si>
  <si>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</si>
  <si>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</si>
  <si>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</si>
  <si>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</si>
  <si>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</si>
  <si>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</si>
  <si>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</si>
  <si>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</si>
  <si>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</si>
  <si>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</si>
  <si>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</si>
  <si>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</si>
  <si>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</si>
  <si>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</si>
  <si>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</si>
  <si>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</si>
  <si>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</si>
  <si>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</si>
  <si>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</si>
  <si>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</si>
  <si>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</si>
  <si>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</si>
  <si>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</si>
  <si>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</si>
  <si>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</si>
  <si>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</si>
  <si>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</si>
  <si>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</si>
  <si>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</si>
  <si>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</si>
  <si>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</si>
  <si>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</si>
  <si>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</si>
  <si>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</si>
  <si>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</si>
  <si>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</si>
  <si>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</si>
  <si>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</si>
  <si>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</si>
  <si>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</si>
  <si>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</si>
  <si>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</si>
  <si>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</si>
  <si>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</si>
  <si>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</si>
  <si>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</si>
  <si>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</si>
  <si>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</si>
  <si>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</si>
  <si>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</si>
  <si>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</si>
  <si>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</si>
  <si>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</si>
  <si>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</si>
  <si>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</si>
  <si>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</si>
  <si>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</si>
  <si>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</si>
  <si>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</si>
  <si>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</si>
  <si>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</si>
  <si>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</si>
  <si>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</si>
  <si>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</si>
  <si>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</si>
  <si>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</si>
  <si>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</si>
  <si>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</si>
  <si>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</si>
  <si>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</si>
  <si>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</si>
  <si>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</si>
  <si>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</si>
  <si>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</si>
  <si>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</si>
  <si>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</si>
  <si>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</si>
  <si>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</si>
  <si>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</si>
  <si>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</si>
  <si>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</si>
  <si>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</si>
  <si>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</si>
  <si>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</si>
  <si>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</si>
  <si>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</si>
  <si>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</si>
  <si>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</si>
  <si>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</si>
  <si>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</si>
  <si>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</si>
  <si>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</si>
  <si>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</si>
  <si>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</si>
  <si>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</si>
  <si>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</si>
  <si>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</si>
  <si>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</si>
  <si>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</si>
  <si>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</si>
  <si>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</si>
  <si>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</si>
  <si>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</si>
  <si>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</si>
  <si>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</si>
  <si>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</si>
  <si>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</si>
  <si>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</si>
  <si>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</si>
  <si>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</si>
  <si>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</si>
  <si>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</si>
  <si>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</si>
  <si>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</si>
  <si>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</si>
  <si>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</si>
  <si>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</si>
  <si>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</si>
  <si>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</si>
  <si>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</si>
  <si>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</si>
  <si>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</si>
  <si>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</si>
  <si>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</si>
  <si>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</si>
  <si>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</si>
  <si>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</si>
  <si>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</si>
  <si>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</si>
  <si>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</si>
  <si>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</si>
  <si>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</si>
  <si>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</si>
  <si>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</si>
  <si>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</si>
  <si>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</si>
  <si>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</si>
  <si>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</si>
  <si>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</si>
  <si>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</si>
  <si>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</si>
  <si>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</si>
  <si>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</si>
  <si>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</si>
  <si>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</si>
  <si>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</si>
  <si>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</si>
  <si>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</si>
  <si>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</si>
  <si>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</si>
  <si>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</si>
  <si>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</si>
  <si>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</si>
  <si>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</si>
  <si>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</si>
  <si>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</si>
  <si>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</si>
  <si>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</si>
  <si>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</si>
  <si>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</si>
  <si>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</si>
  <si>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</si>
  <si>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</si>
  <si>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</si>
  <si>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</si>
  <si>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</si>
  <si>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</si>
  <si>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</si>
  <si>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</si>
  <si>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</si>
  <si>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</si>
  <si>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</si>
  <si>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</si>
  <si>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</si>
  <si>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</si>
  <si>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</si>
  <si>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</si>
  <si>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</si>
  <si>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</si>
  <si>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</si>
  <si>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</si>
  <si>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</si>
  <si>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</si>
  <si>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</si>
  <si>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</si>
  <si>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</si>
  <si>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</si>
  <si>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</si>
  <si>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</si>
  <si>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</si>
  <si>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</si>
  <si>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</si>
  <si>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</si>
  <si>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</si>
  <si>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</si>
  <si>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</si>
  <si>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</si>
  <si>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</si>
  <si>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</si>
  <si>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</si>
  <si>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</si>
  <si>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</si>
  <si>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</si>
  <si>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</si>
  <si>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</si>
  <si>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</si>
  <si>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</si>
  <si>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</si>
  <si>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</si>
  <si>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</si>
  <si>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</si>
  <si>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</si>
  <si>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</si>
  <si>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</si>
  <si>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</si>
  <si>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</si>
  <si>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</si>
  <si>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</si>
  <si>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</si>
  <si>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</si>
  <si>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</si>
  <si>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</si>
  <si>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</si>
  <si>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</si>
  <si>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</si>
  <si>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</si>
  <si>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</si>
  <si>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</si>
  <si>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</si>
  <si>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</si>
  <si>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</si>
  <si>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</si>
  <si>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</si>
  <si>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</si>
  <si>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</si>
  <si>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</si>
  <si>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</si>
  <si>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</si>
  <si>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</si>
  <si>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</si>
  <si>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</si>
  <si>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</si>
  <si>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</si>
  <si>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</si>
  <si>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</si>
  <si>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</si>
  <si>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</si>
  <si>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</si>
  <si>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</si>
  <si>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</si>
  <si>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</si>
  <si>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</si>
  <si>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</si>
  <si>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</si>
  <si>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</si>
  <si>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</si>
  <si>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</si>
  <si>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</si>
  <si>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</si>
  <si>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</si>
  <si>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</si>
  <si>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</si>
  <si>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</si>
  <si>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</si>
  <si>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</si>
  <si>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</si>
  <si>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</si>
  <si>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</si>
  <si>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</si>
  <si>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</si>
  <si>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</si>
  <si>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</si>
  <si>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</si>
  <si>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</si>
  <si>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</si>
  <si>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</si>
  <si>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</si>
  <si>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</si>
  <si>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</si>
  <si>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</si>
  <si>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</si>
  <si>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</si>
  <si>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</si>
  <si>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</si>
  <si>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</si>
  <si>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</si>
  <si>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</si>
  <si>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</si>
  <si>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</si>
  <si>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</si>
  <si>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</si>
  <si>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</si>
  <si>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</si>
  <si>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</si>
  <si>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</si>
  <si>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</si>
  <si>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</si>
  <si>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</si>
  <si>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</si>
  <si>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</si>
  <si>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</si>
  <si>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</si>
  <si>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</si>
  <si>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</si>
  <si>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</si>
  <si>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</si>
  <si>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</si>
  <si>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</si>
  <si>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</si>
  <si>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</si>
  <si>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</si>
  <si>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</si>
  <si>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</si>
  <si>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</si>
  <si>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</si>
  <si>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</si>
  <si>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</si>
  <si>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</si>
  <si>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</si>
  <si>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</si>
  <si>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</si>
  <si>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</si>
  <si>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</si>
  <si>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</si>
  <si>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</si>
  <si>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</si>
  <si>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</si>
  <si>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</si>
  <si>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</si>
  <si>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</si>
  <si>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</si>
  <si>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</si>
  <si>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</si>
  <si>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</si>
  <si>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</si>
  <si>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</si>
  <si>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</si>
  <si>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</si>
  <si>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</si>
  <si>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</si>
  <si>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</si>
  <si>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</si>
  <si>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</si>
  <si>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</si>
  <si>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</si>
  <si>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</si>
  <si>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</si>
  <si>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</si>
  <si>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</si>
  <si>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</si>
  <si>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</si>
  <si>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</si>
  <si>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</si>
  <si>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</si>
  <si>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</si>
  <si>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</si>
  <si>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</si>
  <si>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</si>
  <si>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</si>
  <si>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</si>
  <si>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</si>
  <si>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</si>
  <si>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</si>
  <si>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</si>
  <si>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</si>
  <si>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</si>
  <si>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</si>
  <si>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</si>
  <si>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</si>
  <si>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</si>
  <si>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</si>
  <si>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</si>
  <si>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</si>
  <si>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</si>
  <si>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</si>
  <si>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</si>
  <si>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</si>
  <si>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</si>
  <si>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</si>
  <si>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</si>
  <si>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</si>
  <si>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</si>
  <si>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</si>
  <si>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</si>
  <si>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</si>
  <si>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</si>
  <si>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</si>
  <si>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</si>
  <si>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</si>
  <si>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</si>
  <si>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</si>
  <si>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</si>
  <si>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</si>
  <si>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</si>
  <si>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</si>
  <si>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</si>
  <si>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</si>
  <si>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</si>
  <si>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</si>
  <si>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</si>
  <si>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</si>
  <si>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</si>
  <si>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</si>
  <si>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</si>
  <si>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</si>
  <si>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</si>
  <si>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</si>
  <si>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</si>
  <si>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</si>
  <si>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</si>
  <si>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</si>
  <si>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</si>
  <si>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</si>
  <si>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</si>
  <si>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</si>
  <si>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</si>
  <si>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</si>
  <si>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</si>
  <si>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</si>
  <si>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</si>
  <si>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</si>
  <si>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</si>
  <si>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</si>
  <si>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</si>
  <si>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</si>
  <si>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</si>
  <si>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</si>
  <si>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</si>
  <si>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</si>
  <si>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</si>
  <si>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</si>
  <si>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</si>
  <si>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</si>
  <si>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</si>
  <si>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</si>
  <si>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</si>
  <si>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</si>
  <si>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</si>
  <si>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</si>
  <si>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</si>
  <si>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</si>
  <si>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</si>
  <si>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</si>
  <si>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</si>
  <si>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</si>
  <si>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</si>
  <si>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</si>
  <si>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</si>
  <si>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</si>
  <si>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</si>
  <si>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</si>
  <si>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</si>
  <si>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</si>
  <si>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</si>
  <si>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</si>
  <si>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</si>
  <si>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</si>
  <si>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</si>
  <si>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</si>
  <si>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</si>
  <si>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</si>
  <si>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</si>
  <si>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</si>
  <si>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</si>
  <si>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</si>
  <si>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</si>
  <si>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</si>
  <si>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</si>
  <si>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</si>
  <si>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</si>
  <si>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</si>
  <si>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</si>
  <si>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</si>
  <si>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</si>
  <si>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</si>
  <si>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</si>
  <si>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</si>
  <si>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</si>
  <si>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</si>
  <si>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</si>
  <si>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</si>
  <si>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</si>
  <si>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</si>
  <si>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</si>
  <si>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</si>
  <si>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</si>
  <si>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</si>
  <si>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</si>
  <si>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</si>
  <si>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</si>
  <si>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</si>
  <si>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</si>
  <si>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</si>
  <si>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</si>
  <si>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</si>
  <si>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</si>
  <si>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</si>
  <si>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</si>
  <si>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</si>
  <si>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</si>
  <si>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</si>
  <si>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</si>
  <si>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</si>
  <si>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</si>
  <si>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</si>
  <si>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</si>
  <si>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</si>
  <si>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</si>
  <si>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</si>
  <si>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</si>
  <si>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</si>
  <si>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</si>
  <si>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</si>
  <si>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</si>
  <si>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</si>
  <si>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</si>
  <si>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</si>
  <si>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</si>
  <si>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</si>
  <si>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</si>
  <si>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</si>
  <si>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</si>
  <si>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</si>
  <si>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</si>
  <si>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</si>
  <si>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</si>
  <si>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</si>
  <si>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</si>
  <si>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</si>
  <si>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</si>
  <si>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</si>
  <si>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</si>
  <si>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</si>
  <si>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</si>
  <si>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</si>
  <si>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</si>
  <si>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</si>
  <si>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</si>
  <si>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</si>
  <si>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</si>
  <si>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</si>
  <si>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</si>
  <si>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</si>
  <si>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</si>
  <si>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</si>
  <si>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</si>
  <si>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</si>
  <si>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</si>
  <si>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</si>
  <si>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</si>
  <si>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</si>
  <si>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</si>
  <si>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</si>
  <si>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</si>
  <si>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</si>
  <si>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</si>
  <si>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</si>
  <si>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</si>
  <si>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</si>
  <si>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</si>
  <si>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</si>
  <si>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</si>
  <si>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</si>
  <si>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</si>
  <si>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</si>
  <si>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</si>
  <si>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</si>
  <si>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</si>
  <si>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</si>
  <si>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</si>
  <si>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</si>
  <si>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</si>
  <si>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</si>
  <si>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</si>
  <si>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</si>
  <si>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</si>
  <si>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</si>
  <si>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</si>
  <si>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</si>
  <si>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</si>
  <si>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</si>
  <si>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</si>
  <si>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</si>
  <si>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</si>
  <si>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</si>
  <si>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</si>
  <si>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</si>
  <si>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</si>
  <si>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</si>
  <si>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</si>
  <si>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</si>
  <si>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</si>
  <si>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</si>
  <si>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</si>
  <si>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</si>
  <si>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</si>
  <si>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</si>
  <si>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</si>
  <si>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</si>
  <si>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</si>
  <si>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</si>
  <si>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</si>
  <si>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</si>
  <si>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</si>
  <si>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</si>
  <si>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</si>
  <si>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</si>
  <si>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</si>
  <si>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</si>
  <si>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</si>
  <si>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</si>
  <si>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</si>
  <si>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</si>
  <si>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</si>
  <si>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</si>
  <si>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</si>
  <si>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</si>
  <si>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</si>
  <si>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</si>
  <si>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</si>
  <si>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</si>
  <si>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</si>
  <si>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</si>
  <si>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</si>
  <si>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</si>
  <si>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</si>
  <si>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</si>
  <si>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</si>
  <si>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</si>
  <si>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</si>
  <si>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</si>
  <si>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</si>
  <si>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</si>
  <si>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</si>
  <si>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</si>
  <si>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</si>
  <si>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</si>
  <si>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</si>
  <si>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</si>
  <si>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</si>
  <si>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</si>
  <si>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</si>
  <si>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</si>
  <si>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</si>
  <si>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</si>
  <si>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</si>
  <si>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</si>
  <si>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</si>
  <si>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</si>
  <si>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</si>
  <si>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</si>
  <si>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</si>
  <si>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</si>
  <si>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</si>
  <si>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</si>
  <si>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</si>
  <si>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</si>
  <si>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</si>
  <si>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</si>
  <si>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</si>
  <si>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</si>
  <si>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</si>
  <si>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</si>
  <si>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</si>
  <si>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</si>
  <si>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</si>
  <si>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</si>
  <si>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</si>
  <si>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</si>
  <si>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</si>
  <si>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</si>
  <si>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</si>
  <si>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</si>
  <si>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</si>
  <si>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</si>
  <si>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</si>
  <si>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</si>
  <si>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</si>
  <si>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</si>
  <si>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</si>
  <si>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</si>
  <si>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</si>
  <si>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</si>
  <si>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</si>
  <si>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</si>
  <si>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</si>
  <si>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</si>
  <si>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</si>
  <si>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</si>
  <si>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</si>
  <si>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</si>
  <si>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</si>
  <si>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</si>
  <si>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</si>
  <si>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</si>
  <si>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</si>
  <si>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</si>
  <si>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</si>
  <si>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</si>
  <si>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</si>
  <si>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</si>
  <si>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</si>
  <si>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</si>
  <si>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</si>
  <si>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</si>
  <si>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</si>
  <si>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</si>
  <si>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</si>
  <si>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</si>
  <si>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</si>
  <si>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</si>
  <si>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</si>
  <si>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</si>
  <si>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</si>
  <si>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</si>
  <si>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</si>
  <si>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</si>
  <si>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</si>
  <si>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</si>
  <si>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</si>
  <si>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</si>
  <si>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</si>
  <si>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</si>
  <si>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</si>
  <si>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</si>
  <si>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</si>
  <si>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</si>
  <si>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</si>
  <si>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</si>
  <si>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</si>
  <si>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</si>
  <si>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</si>
  <si>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</si>
  <si>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</si>
  <si>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</si>
  <si>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</si>
  <si>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</si>
  <si>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</si>
  <si>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</si>
  <si>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</si>
  <si>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</si>
  <si>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</si>
  <si>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</si>
  <si>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</si>
  <si>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</si>
  <si>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</si>
  <si>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</si>
  <si>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</si>
  <si>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</si>
  <si>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</si>
  <si>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</si>
  <si>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</si>
  <si>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</si>
  <si>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</si>
  <si>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</si>
  <si>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</si>
  <si>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</si>
  <si>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</si>
  <si>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</si>
  <si>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</si>
  <si>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</si>
  <si>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</si>
  <si>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</si>
  <si>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</si>
  <si>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</si>
  <si>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</si>
  <si>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</si>
  <si>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</si>
  <si>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</si>
  <si>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</si>
  <si>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</si>
  <si>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</si>
  <si>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</si>
  <si>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</si>
  <si>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</si>
  <si>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</si>
  <si>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</si>
  <si>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</si>
  <si>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</si>
  <si>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</si>
  <si>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</si>
  <si>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</si>
  <si>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</si>
  <si>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</si>
  <si>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</si>
  <si>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</si>
  <si>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</si>
  <si>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</si>
  <si>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</si>
  <si>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</si>
  <si>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</si>
  <si>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</si>
  <si>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</si>
  <si>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</si>
  <si>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</si>
  <si>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</si>
  <si>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</si>
  <si>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</si>
  <si>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</si>
  <si>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</si>
  <si>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</si>
  <si>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</si>
  <si>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</si>
  <si>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</si>
  <si>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</si>
  <si>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</si>
  <si>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</si>
  <si>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</si>
  <si>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</si>
  <si>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</si>
  <si>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</si>
  <si>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</si>
  <si>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</si>
  <si>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</si>
  <si>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</si>
  <si>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</si>
  <si>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</si>
  <si>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</si>
  <si>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</si>
  <si>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</si>
  <si>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</si>
  <si>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</si>
  <si>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</si>
  <si>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</si>
  <si>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</si>
  <si>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</si>
  <si>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</si>
  <si>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</si>
  <si>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</si>
  <si>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</si>
  <si>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</si>
  <si>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</si>
  <si>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</si>
  <si>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</si>
  <si>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</si>
  <si>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</si>
  <si>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</si>
  <si>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</si>
  <si>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</si>
  <si>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</si>
  <si>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</si>
  <si>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</si>
  <si>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</si>
  <si>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</si>
  <si>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</si>
  <si>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</si>
  <si>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</si>
  <si>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</si>
  <si>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</si>
  <si>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</si>
  <si>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</si>
  <si>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</si>
  <si>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</si>
  <si>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</si>
  <si>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</si>
  <si>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</si>
  <si>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</si>
  <si>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</si>
  <si>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</si>
  <si>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</si>
  <si>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</si>
  <si>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</si>
  <si>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</si>
  <si>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</si>
  <si>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</si>
  <si>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</si>
  <si>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</si>
  <si>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</si>
  <si>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</si>
  <si>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</si>
  <si>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</si>
  <si>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</si>
  <si>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</si>
  <si>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</si>
  <si>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</si>
  <si>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</si>
  <si>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</si>
  <si>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</si>
  <si>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</si>
  <si>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</si>
  <si>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</si>
  <si>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</si>
  <si>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</si>
  <si>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</si>
  <si>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</si>
  <si>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</si>
  <si>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</si>
  <si>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</si>
  <si>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</si>
  <si>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</si>
  <si>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</si>
  <si>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</si>
  <si>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</si>
  <si>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</si>
  <si>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</si>
  <si>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</si>
  <si>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</si>
  <si>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</si>
  <si>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</si>
  <si>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</si>
  <si>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</si>
  <si>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</si>
  <si>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</si>
  <si>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</si>
  <si>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</si>
  <si>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</si>
  <si>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</si>
  <si>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</si>
  <si>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</si>
  <si>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</si>
  <si>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</si>
  <si>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</si>
  <si>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</si>
  <si>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</si>
  <si>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</si>
  <si>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</si>
  <si>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</si>
  <si>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</si>
  <si>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</si>
  <si>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</si>
  <si>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</si>
  <si>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</si>
  <si>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</si>
  <si>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</si>
  <si>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</si>
  <si>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</si>
  <si>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</si>
  <si>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</si>
  <si>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</si>
  <si>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</si>
  <si>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</si>
  <si>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</si>
  <si>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</si>
  <si>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</si>
  <si>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</si>
  <si>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</si>
  <si>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</si>
  <si>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</si>
  <si>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</si>
  <si>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</si>
  <si>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</si>
  <si>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</si>
  <si>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</si>
  <si>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</si>
  <si>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</si>
  <si>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</si>
  <si>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</si>
  <si>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</si>
  <si>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</si>
  <si>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</si>
  <si>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</si>
  <si>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</si>
  <si>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</si>
  <si>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</si>
  <si>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</si>
  <si>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</si>
  <si>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</si>
  <si>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</si>
  <si>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</si>
  <si>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</si>
  <si>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</si>
  <si>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</si>
  <si>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</si>
  <si>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</si>
  <si>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</si>
  <si>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</si>
  <si>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</si>
  <si>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</si>
  <si>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</si>
  <si>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</si>
  <si>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</si>
  <si>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</si>
  <si>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</si>
  <si>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</si>
  <si>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</si>
  <si>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</si>
  <si>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</si>
  <si>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</si>
  <si>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</si>
  <si>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</si>
  <si>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</si>
  <si>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</si>
  <si>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</si>
  <si>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</si>
  <si>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</si>
  <si>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</si>
  <si>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</si>
  <si>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</si>
  <si>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</si>
  <si>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</si>
  <si>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</si>
  <si>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</si>
  <si>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</si>
  <si>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</si>
  <si>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</si>
  <si>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</si>
  <si>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</si>
  <si>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</si>
  <si>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</si>
  <si>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</si>
  <si>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</si>
  <si>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</si>
  <si>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</si>
  <si>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</si>
  <si>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</si>
  <si>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</si>
  <si>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</si>
  <si>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</si>
  <si>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</si>
  <si>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</si>
  <si>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</si>
  <si>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</si>
  <si>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</si>
  <si>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</si>
  <si>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</si>
  <si>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</si>
  <si>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</si>
  <si>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</si>
  <si>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</si>
  <si>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</si>
  <si>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</si>
  <si>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</si>
  <si>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</si>
  <si>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</si>
  <si>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</si>
  <si>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</si>
  <si>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</si>
  <si>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</si>
  <si>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</si>
  <si>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</si>
  <si>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</si>
  <si>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</si>
  <si>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</si>
  <si>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</si>
  <si>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</si>
  <si>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</si>
  <si>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</si>
  <si>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</si>
  <si>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</si>
  <si>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</si>
  <si>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</si>
  <si>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</si>
  <si>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</si>
  <si>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</si>
  <si>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</si>
  <si>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</si>
  <si>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</si>
  <si>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</si>
  <si>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</si>
  <si>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</si>
  <si>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</si>
  <si>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</si>
  <si>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</si>
  <si>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</si>
  <si>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</si>
  <si>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</si>
  <si>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</si>
  <si>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</si>
  <si>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</si>
  <si>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</si>
  <si>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</si>
  <si>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</si>
  <si>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</si>
  <si>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</si>
  <si>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</si>
  <si>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</si>
  <si>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</si>
  <si>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</si>
  <si>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</si>
  <si>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</si>
  <si>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</si>
  <si>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</si>
  <si>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</si>
  <si>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</si>
  <si>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</si>
  <si>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</si>
  <si>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</si>
  <si>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</si>
  <si>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</si>
  <si>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</si>
  <si>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</si>
  <si>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</si>
  <si>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</si>
  <si>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</si>
  <si>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</si>
  <si>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</si>
  <si>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</si>
  <si>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</si>
  <si>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</si>
  <si>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</si>
  <si>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</si>
  <si>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</si>
  <si>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</si>
  <si>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</si>
  <si>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</si>
  <si>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</si>
  <si>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</si>
  <si>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</si>
  <si>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</si>
  <si>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</si>
  <si>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</si>
  <si>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</si>
  <si>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</si>
  <si>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</si>
  <si>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</si>
  <si>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</si>
  <si>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</si>
  <si>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</si>
  <si>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</si>
  <si>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</si>
  <si>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</si>
  <si>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</si>
  <si>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</si>
  <si>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</si>
  <si>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</si>
  <si>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</si>
  <si>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</si>
  <si>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</si>
  <si>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</si>
  <si>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</si>
  <si>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</si>
  <si>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</si>
  <si>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</si>
  <si>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</si>
  <si>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</si>
  <si>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</si>
  <si>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</si>
  <si>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</si>
  <si>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</si>
  <si>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</si>
  <si>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</si>
  <si>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</si>
  <si>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</si>
  <si>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</si>
  <si>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</si>
  <si>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</si>
  <si>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</si>
  <si>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</si>
  <si>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</si>
  <si>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</si>
  <si>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</si>
  <si>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</si>
  <si>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</si>
  <si>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</si>
  <si>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</si>
  <si>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</si>
  <si>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</si>
  <si>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</si>
  <si>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</si>
  <si>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</si>
  <si>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</si>
  <si>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</si>
  <si>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</si>
  <si>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</si>
  <si>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</si>
  <si>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</si>
  <si>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</si>
  <si>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</si>
  <si>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</si>
  <si>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</si>
  <si>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</si>
  <si>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</si>
  <si>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</si>
  <si>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</si>
  <si>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</si>
  <si>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</si>
  <si>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</si>
  <si>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</si>
  <si>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</si>
  <si>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</si>
  <si>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</si>
  <si>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</si>
  <si>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</si>
  <si>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</si>
  <si>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</si>
  <si>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</si>
  <si>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</si>
  <si>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</si>
  <si>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</si>
  <si>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</si>
  <si>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</si>
  <si>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</si>
  <si>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</si>
  <si>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</si>
  <si>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</si>
  <si>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</si>
  <si>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</si>
  <si>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</si>
  <si>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</si>
  <si>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</si>
  <si>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</si>
  <si>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</si>
  <si>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</si>
  <si>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</si>
  <si>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</si>
  <si>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</si>
  <si>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</si>
  <si>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</si>
  <si>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</si>
  <si>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</si>
  <si>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</si>
  <si>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</si>
  <si>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</si>
  <si>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</si>
  <si>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</si>
  <si>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</si>
  <si>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</si>
  <si>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</si>
  <si>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</si>
  <si>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</si>
  <si>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</si>
  <si>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</si>
  <si>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</si>
  <si>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</si>
  <si>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</si>
  <si>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</si>
  <si>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</si>
  <si>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</si>
  <si>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</si>
  <si>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</si>
  <si>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</si>
  <si>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</si>
  <si>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</si>
  <si>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</si>
  <si>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</si>
  <si>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</si>
  <si>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</si>
  <si>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</si>
  <si>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</si>
  <si>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</si>
  <si>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</si>
  <si>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</si>
  <si>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</si>
  <si>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</si>
  <si>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</si>
  <si>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</si>
  <si>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</si>
  <si>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</si>
  <si>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</si>
  <si>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</si>
  <si>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</si>
  <si>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</si>
  <si>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</si>
  <si>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</si>
  <si>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</si>
  <si>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</si>
  <si>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</si>
  <si>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</si>
  <si>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</si>
  <si>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</si>
  <si>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</si>
  <si>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</si>
  <si>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</si>
  <si>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</si>
  <si>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</si>
  <si>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</si>
  <si>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</si>
  <si>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</si>
  <si>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</si>
  <si>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</si>
  <si>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</si>
  <si>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</si>
  <si>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</si>
  <si>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</si>
  <si>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</si>
  <si>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</si>
  <si>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</si>
  <si>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</si>
  <si>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</si>
  <si>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</si>
  <si>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</si>
  <si>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</si>
  <si>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</si>
  <si>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</si>
  <si>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</si>
  <si>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</si>
  <si>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</si>
  <si>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</si>
  <si>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</si>
  <si>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</si>
  <si>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</si>
  <si>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</si>
  <si>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</si>
  <si>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</si>
  <si>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</si>
  <si>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</si>
  <si>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</si>
  <si>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</si>
  <si>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</si>
  <si>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</si>
  <si>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</si>
  <si>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</si>
  <si>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</si>
  <si>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</si>
  <si>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</si>
  <si>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</si>
  <si>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</si>
  <si>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</si>
  <si>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</si>
  <si>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</si>
  <si>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</si>
  <si>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</si>
  <si>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</si>
  <si>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</si>
  <si>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</si>
  <si>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</si>
  <si>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</si>
  <si>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</si>
  <si>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</si>
  <si>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</si>
  <si>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</si>
  <si>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</si>
  <si>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</si>
  <si>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</si>
  <si>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</si>
  <si>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</si>
  <si>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</si>
  <si>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</si>
  <si>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</si>
  <si>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</si>
  <si>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</si>
  <si>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</si>
  <si>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</si>
  <si>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</si>
  <si>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</si>
  <si>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</si>
  <si>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</si>
  <si>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</si>
  <si>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</si>
  <si>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</si>
  <si>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</si>
  <si>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</si>
  <si>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</si>
  <si>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</si>
  <si>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</si>
  <si>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</si>
  <si>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</si>
  <si>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</si>
  <si>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</si>
  <si>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</si>
  <si>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</si>
  <si>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</si>
  <si>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</si>
  <si>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</si>
  <si>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</si>
  <si>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</si>
  <si>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</si>
  <si>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</si>
  <si>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</si>
  <si>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</si>
  <si>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</si>
  <si>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</si>
  <si>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</si>
  <si>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</si>
  <si>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</si>
  <si>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</si>
  <si>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</si>
  <si>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</si>
  <si>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</si>
  <si>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</si>
  <si>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</si>
  <si>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</si>
  <si>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</si>
  <si>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</si>
  <si>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</si>
  <si>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</si>
  <si>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</si>
  <si>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</si>
  <si>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</si>
  <si>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</si>
  <si>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</si>
  <si>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</si>
  <si>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</si>
  <si>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</si>
  <si>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</si>
  <si>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</si>
  <si>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</si>
  <si>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</si>
  <si>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</si>
  <si>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</si>
  <si>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</si>
  <si>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</si>
  <si>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</si>
  <si>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</si>
  <si>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</si>
  <si>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</si>
  <si>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</si>
  <si>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</si>
  <si>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</si>
  <si>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</si>
  <si>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</si>
  <si>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</si>
  <si>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</si>
  <si>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</si>
  <si>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</si>
  <si>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</si>
  <si>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</si>
  <si>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</si>
  <si>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</si>
  <si>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</si>
  <si>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</si>
  <si>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</si>
  <si>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</si>
  <si>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</si>
  <si>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</si>
  <si>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</si>
  <si>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</si>
  <si>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</si>
  <si>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</si>
  <si>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</si>
  <si>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</si>
  <si>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</si>
  <si>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</si>
  <si>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</si>
  <si>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</si>
  <si>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</si>
  <si>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</si>
  <si>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</si>
  <si>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</si>
  <si>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</si>
  <si>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</si>
  <si>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</si>
  <si>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</si>
  <si>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</si>
  <si>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</si>
  <si>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</si>
  <si>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</si>
  <si>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</si>
  <si>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</si>
  <si>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</si>
  <si>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</si>
  <si>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</si>
  <si>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</si>
  <si>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</si>
  <si>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</si>
  <si>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</si>
  <si>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</si>
  <si>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</si>
  <si>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</si>
  <si>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</si>
  <si>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</si>
  <si>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</si>
  <si>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</si>
  <si>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</si>
  <si>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</si>
  <si>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</si>
  <si>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</si>
  <si>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</si>
  <si>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</si>
  <si>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</si>
  <si>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</si>
  <si>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</si>
  <si>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</si>
  <si>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</si>
  <si>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</si>
  <si>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</si>
  <si>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</si>
  <si>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</si>
  <si>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</si>
  <si>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</si>
  <si>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</si>
  <si>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</si>
  <si>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</si>
  <si>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</si>
  <si>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</si>
  <si>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</si>
  <si>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</si>
  <si>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</si>
  <si>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</si>
  <si>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</si>
  <si>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</si>
  <si>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</si>
  <si>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</si>
  <si>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</si>
  <si>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</si>
  <si>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</si>
  <si>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</si>
  <si>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</si>
  <si>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</si>
  <si>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</si>
  <si>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</si>
  <si>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</si>
  <si>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</si>
  <si>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</si>
  <si>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</si>
  <si>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</si>
  <si>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</si>
  <si>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</si>
  <si>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</si>
  <si>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</si>
  <si>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</si>
  <si>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</si>
  <si>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</si>
  <si>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</si>
  <si>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</si>
  <si>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</si>
  <si>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</si>
  <si>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</si>
  <si>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</si>
  <si>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</si>
  <si>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</si>
  <si>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</si>
  <si>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</si>
  <si>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</si>
  <si>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</si>
  <si>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</si>
  <si>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</si>
  <si>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</si>
  <si>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</si>
  <si>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</si>
  <si>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</si>
  <si>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</si>
  <si>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</si>
  <si>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</si>
  <si>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</si>
  <si>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</si>
  <si>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</si>
  <si>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</si>
  <si>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</si>
  <si>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</si>
  <si>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</si>
  <si>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</si>
  <si>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</si>
  <si>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</si>
  <si>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</si>
  <si>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</si>
  <si>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</si>
  <si>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</si>
  <si>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</si>
  <si>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</si>
  <si>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</si>
  <si>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</si>
  <si>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</si>
  <si>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</si>
  <si>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</si>
  <si>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</si>
  <si>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</si>
  <si>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</si>
  <si>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</si>
  <si>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</si>
  <si>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</si>
  <si>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</si>
  <si>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</si>
  <si>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</si>
  <si>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</si>
  <si>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</si>
  <si>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</si>
  <si>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</si>
  <si>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</si>
  <si>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</si>
  <si>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</si>
  <si>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</si>
  <si>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</si>
  <si>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</si>
  <si>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</si>
  <si>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</si>
  <si>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</si>
  <si>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</si>
  <si>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</si>
  <si>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</si>
  <si>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</si>
  <si>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</si>
  <si>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</si>
  <si>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</si>
  <si>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</si>
  <si>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</si>
  <si>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</si>
  <si>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</si>
  <si>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</si>
  <si>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</si>
  <si>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</si>
  <si>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</si>
  <si>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</si>
  <si>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</si>
  <si>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</si>
  <si>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</si>
  <si>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</si>
  <si>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</si>
  <si>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</si>
  <si>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</si>
  <si>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</si>
  <si>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</si>
  <si>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</si>
  <si>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</si>
  <si>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</si>
  <si>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</si>
  <si>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</si>
  <si>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</si>
  <si>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</si>
  <si>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</si>
  <si>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</si>
  <si>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</si>
  <si>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</si>
  <si>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</si>
  <si>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</si>
  <si>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</si>
  <si>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</si>
  <si>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</si>
  <si>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</si>
  <si>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</si>
  <si>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</si>
  <si>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</si>
  <si>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</si>
  <si>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</si>
  <si>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</si>
  <si>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</si>
  <si>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</si>
  <si>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</si>
  <si>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</si>
  <si>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</si>
  <si>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</si>
  <si>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</si>
  <si>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</si>
  <si>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</si>
  <si>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</si>
  <si>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</si>
  <si>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</si>
  <si>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</si>
  <si>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</si>
  <si>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</si>
  <si>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</si>
  <si>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</si>
  <si>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</si>
  <si>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</si>
  <si>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</si>
  <si>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</si>
  <si>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</si>
  <si>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</si>
  <si>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</si>
  <si>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</si>
  <si>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</si>
  <si>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</si>
  <si>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</si>
  <si>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</si>
  <si>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</si>
  <si>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</si>
  <si>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</si>
  <si>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</si>
  <si>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</si>
  <si>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</si>
  <si>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</si>
  <si>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</si>
  <si>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</si>
  <si>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</si>
  <si>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</si>
  <si>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</si>
  <si>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</si>
  <si>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</si>
  <si>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</si>
  <si>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</si>
  <si>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</si>
  <si>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</si>
  <si>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</si>
  <si>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</si>
  <si>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</si>
  <si>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</si>
  <si>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</si>
  <si>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</si>
  <si>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</si>
  <si>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</si>
  <si>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</si>
  <si>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</si>
  <si>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</si>
  <si>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</si>
  <si>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</si>
  <si>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</si>
  <si>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</si>
  <si>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</si>
  <si>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</si>
  <si>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</si>
  <si>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</si>
  <si>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</si>
  <si>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</si>
  <si>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</si>
  <si>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</si>
  <si>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</si>
  <si>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</si>
  <si>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</si>
  <si>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</si>
  <si>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</si>
  <si>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</si>
  <si>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</si>
  <si>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</si>
  <si>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</si>
  <si>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</si>
  <si>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</si>
  <si>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</si>
  <si>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</si>
  <si>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</si>
  <si>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</si>
  <si>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</si>
  <si>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</si>
  <si>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</si>
  <si>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</si>
  <si>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</si>
  <si>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</si>
  <si>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</si>
  <si>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</si>
  <si>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</si>
  <si>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</si>
  <si>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</si>
  <si>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</si>
  <si>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</si>
  <si>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</si>
  <si>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</si>
  <si>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</si>
  <si>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</si>
  <si>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</si>
  <si>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</si>
  <si>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</si>
  <si>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</si>
  <si>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</si>
  <si>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</si>
  <si>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</si>
  <si>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</si>
  <si>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</si>
  <si>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</si>
  <si>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</si>
  <si>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</si>
  <si>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</si>
  <si>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</si>
  <si>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</si>
  <si>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</si>
  <si>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</si>
  <si>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</si>
  <si>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</si>
  <si>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</si>
  <si>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</si>
  <si>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</si>
  <si>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</si>
  <si>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</si>
  <si>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</si>
  <si>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</si>
  <si>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</si>
  <si>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</si>
  <si>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</si>
  <si>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</si>
  <si>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</si>
  <si>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</si>
  <si>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</si>
  <si>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</si>
  <si>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</si>
  <si>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</si>
  <si>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</si>
  <si>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</si>
  <si>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</si>
  <si>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</si>
  <si>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</si>
  <si>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</si>
  <si>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</si>
  <si>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</si>
  <si>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</si>
  <si>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</si>
  <si>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</si>
  <si>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</si>
  <si>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</si>
  <si>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</si>
  <si>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</si>
  <si>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</si>
  <si>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</si>
  <si>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</si>
  <si>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</si>
  <si>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</si>
  <si>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</si>
  <si>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</si>
  <si>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</si>
  <si>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</si>
  <si>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</si>
  <si>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</si>
  <si>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</si>
  <si>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</si>
  <si>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</si>
  <si>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</si>
  <si>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</si>
  <si>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</si>
  <si>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</si>
  <si>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</si>
  <si>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</si>
  <si>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</si>
  <si>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</si>
  <si>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</si>
  <si>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</si>
  <si>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</si>
  <si>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</si>
  <si>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</si>
  <si>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</si>
  <si>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</si>
  <si>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</si>
  <si>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</si>
  <si>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</si>
  <si>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</si>
  <si>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</si>
  <si>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</si>
  <si>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</si>
  <si>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</si>
  <si>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</si>
  <si>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</si>
  <si>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</si>
  <si>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</si>
  <si>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</si>
  <si>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</si>
  <si>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</si>
  <si>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</si>
  <si>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</si>
  <si>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</si>
  <si>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</si>
  <si>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</si>
  <si>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</si>
  <si>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</si>
  <si>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</si>
  <si>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</si>
  <si>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</si>
  <si>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</si>
  <si>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</si>
  <si>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</si>
  <si>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</si>
  <si>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</si>
  <si>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</si>
  <si>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</si>
  <si>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</si>
  <si>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</si>
  <si>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</si>
  <si>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</si>
  <si>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</si>
  <si>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</si>
  <si>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</si>
  <si>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</si>
  <si>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</si>
  <si>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</si>
  <si>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</si>
  <si>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</si>
  <si>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</si>
  <si>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</si>
  <si>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</si>
  <si>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</si>
  <si>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</si>
  <si>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</si>
  <si>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</si>
  <si>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</si>
  <si>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</si>
  <si>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</si>
  <si>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</si>
  <si>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</si>
  <si>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</si>
  <si>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</si>
  <si>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</si>
  <si>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</si>
  <si>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</si>
  <si>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</si>
  <si>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</si>
  <si>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</si>
  <si>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</si>
  <si>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</si>
  <si>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</si>
  <si>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</si>
  <si>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</si>
  <si>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</si>
  <si>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</si>
  <si>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</si>
  <si>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</si>
  <si>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</si>
  <si>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</si>
  <si>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</si>
  <si>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</si>
  <si>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</si>
  <si>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</si>
  <si>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</si>
  <si>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</si>
  <si>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</si>
  <si>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</si>
  <si>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</si>
  <si>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</si>
  <si>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</si>
  <si>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</si>
  <si>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</si>
  <si>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</si>
  <si>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</si>
  <si>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</si>
  <si>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</si>
  <si>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</si>
  <si>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</si>
  <si>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</si>
  <si>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</si>
  <si>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</si>
  <si>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</si>
  <si>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</si>
  <si>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</si>
  <si>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</si>
  <si>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</si>
  <si>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</si>
  <si>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</si>
  <si>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</si>
  <si>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</si>
  <si>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</si>
  <si>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</si>
  <si>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</si>
  <si>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</si>
  <si>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</si>
  <si>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</si>
  <si>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</si>
  <si>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</si>
  <si>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</si>
  <si>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</si>
  <si>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</si>
  <si>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</si>
  <si>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</si>
  <si>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</si>
  <si>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</si>
  <si>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</si>
  <si>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</si>
  <si>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</si>
  <si>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</si>
  <si>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</si>
  <si>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</si>
  <si>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</si>
  <si>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</si>
  <si>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</si>
  <si>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</si>
  <si>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</si>
  <si>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</si>
  <si>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</si>
  <si>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</si>
  <si>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</si>
  <si>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</si>
  <si>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</si>
  <si>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</si>
  <si>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</si>
  <si>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</si>
  <si>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</si>
  <si>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</si>
  <si>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</si>
  <si>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</si>
  <si>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</si>
  <si>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</si>
  <si>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</si>
  <si>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</si>
  <si>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</si>
  <si>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</si>
  <si>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</si>
  <si>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</si>
  <si>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</si>
  <si>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</si>
  <si>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</si>
  <si>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</si>
  <si>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</si>
  <si>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</si>
  <si>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</si>
  <si>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</si>
  <si>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</si>
  <si>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</si>
  <si>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</si>
  <si>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</si>
  <si>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</si>
  <si>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</si>
  <si>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</si>
  <si>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</si>
  <si>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</si>
  <si>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</si>
  <si>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</si>
  <si>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</si>
  <si>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</si>
  <si>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</si>
  <si>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</si>
  <si>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</si>
  <si>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</si>
  <si>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</si>
  <si>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</si>
  <si>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</si>
  <si>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</si>
  <si>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</si>
  <si>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</si>
  <si>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</si>
  <si>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</si>
  <si>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</si>
  <si>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</si>
  <si>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</si>
  <si>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</si>
  <si>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</si>
  <si>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</si>
  <si>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</si>
  <si>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</si>
  <si>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</si>
  <si>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</si>
  <si>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</si>
  <si>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</si>
  <si>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</si>
  <si>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</si>
  <si>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</si>
  <si>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</si>
  <si>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</si>
  <si>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</si>
  <si>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</si>
  <si>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</si>
  <si>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</si>
  <si>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</si>
  <si>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</si>
  <si>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</si>
  <si>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</si>
  <si>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</si>
  <si>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</si>
  <si>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</si>
  <si>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</si>
  <si>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</si>
  <si>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</si>
  <si>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</si>
  <si>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</si>
  <si>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</si>
  <si>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</si>
  <si>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</si>
  <si>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</si>
  <si>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</si>
  <si>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</si>
  <si>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</si>
  <si>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</si>
  <si>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</si>
  <si>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</si>
  <si>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</si>
  <si>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</si>
  <si>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</si>
  <si>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</si>
  <si>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</si>
  <si>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</si>
  <si>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</si>
  <si>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</si>
  <si>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</si>
  <si>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</si>
  <si>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</si>
  <si>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</si>
  <si>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</si>
  <si>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</si>
  <si>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</si>
  <si>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</si>
  <si>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</si>
  <si>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</si>
  <si>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</si>
  <si>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</si>
  <si>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</si>
  <si>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</si>
  <si>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</si>
  <si>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</si>
  <si>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</si>
  <si>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</si>
  <si>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</si>
  <si>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</si>
  <si>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</si>
  <si>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</si>
  <si>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</si>
  <si>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</si>
  <si>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</si>
  <si>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</si>
  <si>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</si>
  <si>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</si>
  <si>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</si>
  <si>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</si>
  <si>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</si>
  <si>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</si>
  <si>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</si>
  <si>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</si>
  <si>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</si>
  <si>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</si>
  <si>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</si>
  <si>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</si>
  <si>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</si>
  <si>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</si>
  <si>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</si>
  <si>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</si>
  <si>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</si>
  <si>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</si>
  <si>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</si>
  <si>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</si>
  <si>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</si>
  <si>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</si>
  <si>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</si>
  <si>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</si>
  <si>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</si>
  <si>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</si>
  <si>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</si>
  <si>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</si>
  <si>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</si>
  <si>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</si>
  <si>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</si>
  <si>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</si>
  <si>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</si>
  <si>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</si>
  <si>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</si>
  <si>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</si>
  <si>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</si>
  <si>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</si>
  <si>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</si>
  <si>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</si>
  <si>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</si>
  <si>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</si>
  <si>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</si>
  <si>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</si>
  <si>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</si>
  <si>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</si>
  <si>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</si>
  <si>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</si>
  <si>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</si>
  <si>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</si>
  <si>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</si>
  <si>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</si>
  <si>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</si>
  <si>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</si>
  <si>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</si>
  <si>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</si>
  <si>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</si>
  <si>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</si>
  <si>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</si>
  <si>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</si>
  <si>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</si>
  <si>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</si>
  <si>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</si>
  <si>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</si>
  <si>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</si>
  <si>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</si>
  <si>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</si>
  <si>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</si>
  <si>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</si>
  <si>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</si>
  <si>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</si>
  <si>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</si>
  <si>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</si>
  <si>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</si>
  <si>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</si>
  <si>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</si>
  <si>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</si>
  <si>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</si>
  <si>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</si>
  <si>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</si>
  <si>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</si>
  <si>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</si>
  <si>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</si>
  <si>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</si>
  <si>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</si>
  <si>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</si>
  <si>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</si>
  <si>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</si>
  <si>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</si>
  <si>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</si>
  <si>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</si>
  <si>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</si>
  <si>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</si>
  <si>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</si>
  <si>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</si>
  <si>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</si>
  <si>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</si>
  <si>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</si>
  <si>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</si>
  <si>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</si>
  <si>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</si>
  <si>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</si>
  <si>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</si>
  <si>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</si>
  <si>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</si>
  <si>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</si>
  <si>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</si>
  <si>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</si>
  <si>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</si>
  <si>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</si>
  <si>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</si>
  <si>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</si>
  <si>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</si>
  <si>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</si>
  <si>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</si>
  <si>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</si>
  <si>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</si>
  <si>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</si>
  <si>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</si>
  <si>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</si>
  <si>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</si>
  <si>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</si>
  <si>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</si>
  <si>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</si>
  <si>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</si>
  <si>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</si>
  <si>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</si>
  <si>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</si>
  <si>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</si>
  <si>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</si>
  <si>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</si>
  <si>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</si>
  <si>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</si>
  <si>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</si>
  <si>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</si>
  <si>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</si>
  <si>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</si>
  <si>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</si>
  <si>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</si>
  <si>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</si>
  <si>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</si>
  <si>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</si>
  <si>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</si>
  <si>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</si>
  <si>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</si>
  <si>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</si>
  <si>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</si>
  <si>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</si>
  <si>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</si>
  <si>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</si>
  <si>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</si>
  <si>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</si>
  <si>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</si>
  <si>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</si>
  <si>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</si>
  <si>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</si>
  <si>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</si>
  <si>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</si>
  <si>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</si>
  <si>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</si>
  <si>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</si>
  <si>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</si>
  <si>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</si>
  <si>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</si>
  <si>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</si>
  <si>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</si>
  <si>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</si>
  <si>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</si>
  <si>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</si>
  <si>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</si>
  <si>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</si>
  <si>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</si>
  <si>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</si>
  <si>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</si>
  <si>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</si>
  <si>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</si>
  <si>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</si>
  <si>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</si>
  <si>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</si>
  <si>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</si>
  <si>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</si>
  <si>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</si>
  <si>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</si>
  <si>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</si>
  <si>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</si>
  <si>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</si>
  <si>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</si>
  <si>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</si>
  <si>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</si>
  <si>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</si>
  <si>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</si>
  <si>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</si>
  <si>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</si>
  <si>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</si>
  <si>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</si>
  <si>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</si>
  <si>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</si>
  <si>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</si>
  <si>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</si>
  <si>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</si>
  <si>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</si>
  <si>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</si>
  <si>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</si>
  <si>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</si>
  <si>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</si>
  <si>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</si>
  <si>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</si>
  <si>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</si>
  <si>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</si>
  <si>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</si>
  <si>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</si>
  <si>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</si>
  <si>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</si>
  <si>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</si>
  <si>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</si>
  <si>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</si>
  <si>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</si>
  <si>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</si>
  <si>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</si>
  <si>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</si>
  <si>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</si>
  <si>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</si>
  <si>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</si>
  <si>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</si>
  <si>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</si>
  <si>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</si>
  <si>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</si>
  <si>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</si>
  <si>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</si>
  <si>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</si>
  <si>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</si>
  <si>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</si>
  <si>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</si>
  <si>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</si>
  <si>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</si>
  <si>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</si>
  <si>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</si>
  <si>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</si>
  <si>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</si>
  <si>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</si>
  <si>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</si>
  <si>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</si>
  <si>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</si>
  <si>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</si>
  <si>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</si>
  <si>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</si>
  <si>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</si>
  <si>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</si>
  <si>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</si>
  <si>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</si>
  <si>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</si>
  <si>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</si>
  <si>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</si>
  <si>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</si>
  <si>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</si>
  <si>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</si>
  <si>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</si>
  <si>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</si>
  <si>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</si>
  <si>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</si>
  <si>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</si>
  <si>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</si>
  <si>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</si>
  <si>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</si>
  <si>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</si>
  <si>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</si>
  <si>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</si>
  <si>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</si>
  <si>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</si>
  <si>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</si>
  <si>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</si>
  <si>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</si>
  <si>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</si>
  <si>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</si>
  <si>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</si>
  <si>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</si>
  <si>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</si>
  <si>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</si>
  <si>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</si>
  <si>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</si>
  <si>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</si>
  <si>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</si>
  <si>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</si>
  <si>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</si>
  <si>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</si>
  <si>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</si>
  <si>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</si>
  <si>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</si>
  <si>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</si>
  <si>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</si>
  <si>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</si>
  <si>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</si>
  <si>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</si>
  <si>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</si>
  <si>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</si>
  <si>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</si>
  <si>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</si>
  <si>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</si>
  <si>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</si>
  <si>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</si>
  <si>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</si>
  <si>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</si>
  <si>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</si>
  <si>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</si>
  <si>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</si>
  <si>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</si>
  <si>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</si>
  <si>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</si>
  <si>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</si>
  <si>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</si>
  <si>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</si>
  <si>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</si>
  <si>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</si>
  <si>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</si>
  <si>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</si>
  <si>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</si>
  <si>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</si>
  <si>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</si>
  <si>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</si>
  <si>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</si>
  <si>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</si>
  <si>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</si>
  <si>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</si>
  <si>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</si>
  <si>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</si>
  <si>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</si>
  <si>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</si>
  <si>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</si>
  <si>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</si>
  <si>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</si>
  <si>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</si>
  <si>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</si>
  <si>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</si>
  <si>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</si>
  <si>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</si>
  <si>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</si>
  <si>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</si>
  <si>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</si>
  <si>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</si>
  <si>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</si>
  <si>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</si>
  <si>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</si>
  <si>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</si>
  <si>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</si>
  <si>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</si>
  <si>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</si>
  <si>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</si>
  <si>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</si>
  <si>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</si>
  <si>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</si>
  <si>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</si>
  <si>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</si>
  <si>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</si>
  <si>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</si>
  <si>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</si>
  <si>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</si>
  <si>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</si>
  <si>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</si>
  <si>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</si>
  <si>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</si>
  <si>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</si>
  <si>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</si>
  <si>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</si>
  <si>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</si>
  <si>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</si>
  <si>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</si>
  <si>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</si>
  <si>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</si>
  <si>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</si>
  <si>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</si>
  <si>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</si>
  <si>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</si>
  <si>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</si>
  <si>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</si>
  <si>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</si>
  <si>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</si>
  <si>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</si>
  <si>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</si>
  <si>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</si>
  <si>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</si>
  <si>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</si>
  <si>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</si>
  <si>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</si>
  <si>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</si>
  <si>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</si>
  <si>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</si>
  <si>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</si>
  <si>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</si>
  <si>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</si>
  <si>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</si>
  <si>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</si>
  <si>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</si>
  <si>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</si>
  <si>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</si>
  <si>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</si>
  <si>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</si>
  <si>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</si>
  <si>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</si>
  <si>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</si>
  <si>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</si>
  <si>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</si>
  <si>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</si>
  <si>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</si>
  <si>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</si>
  <si>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</si>
  <si>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</si>
  <si>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</si>
  <si>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</si>
  <si>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</si>
  <si>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</si>
  <si>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</si>
  <si>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</si>
  <si>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</si>
  <si>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</si>
  <si>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</si>
  <si>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</si>
  <si>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</si>
  <si>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</si>
  <si>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</si>
  <si>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</si>
  <si>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</si>
  <si>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</si>
  <si>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</si>
  <si>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</si>
  <si>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</si>
  <si>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</si>
  <si>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</si>
  <si>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</si>
  <si>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</si>
  <si>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</si>
  <si>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</si>
  <si>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</si>
  <si>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</si>
  <si>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</si>
  <si>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</si>
  <si>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</si>
  <si>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</si>
  <si>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</si>
  <si>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</si>
  <si>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</si>
  <si>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</si>
  <si>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</si>
  <si>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</si>
  <si>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</si>
  <si>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</si>
  <si>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</si>
  <si>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</si>
  <si>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</si>
  <si>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</si>
  <si>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</si>
  <si>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</si>
  <si>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</si>
  <si>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</si>
  <si>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</si>
  <si>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</si>
  <si>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</si>
  <si>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</si>
  <si>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</si>
  <si>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</si>
  <si>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</si>
  <si>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</si>
  <si>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</si>
  <si>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</si>
  <si>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</si>
  <si>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</si>
  <si>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</si>
  <si>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</si>
  <si>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</si>
  <si>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</si>
  <si>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</si>
  <si>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</si>
  <si>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</si>
  <si>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</si>
  <si>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</si>
  <si>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</si>
  <si>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</si>
  <si>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</si>
  <si>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</si>
  <si>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</si>
  <si>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</si>
  <si>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</si>
  <si>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</si>
  <si>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</si>
  <si>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</si>
  <si>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</si>
  <si>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</si>
  <si>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</si>
  <si>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</si>
  <si>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</si>
  <si>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</si>
  <si>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</si>
  <si>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</si>
  <si>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</si>
  <si>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</si>
  <si>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</si>
  <si>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</si>
  <si>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</si>
  <si>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</si>
  <si>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</si>
  <si>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</si>
  <si>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</si>
  <si>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</si>
  <si>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</si>
  <si>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</si>
  <si>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</si>
  <si>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</si>
  <si>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</si>
  <si>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</si>
  <si>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</si>
  <si>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</si>
  <si>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</si>
  <si>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</si>
  <si>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</si>
  <si>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</si>
  <si>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</si>
  <si>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</si>
  <si>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</si>
  <si>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</si>
  <si>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</si>
  <si>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</si>
  <si>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</si>
  <si>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</si>
  <si>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</si>
  <si>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</si>
  <si>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</si>
  <si>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</si>
  <si>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</si>
  <si>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</si>
  <si>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</si>
  <si>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</si>
  <si>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</si>
  <si>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</si>
  <si>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</si>
  <si>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</si>
  <si>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</si>
  <si>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</si>
  <si>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</si>
  <si>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</si>
  <si>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</si>
  <si>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</si>
  <si>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</si>
  <si>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</si>
  <si>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</si>
  <si>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</si>
  <si>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</si>
  <si>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</si>
  <si>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</si>
  <si>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</si>
  <si>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</si>
  <si>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</si>
  <si>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</si>
  <si>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</si>
  <si>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</si>
  <si>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</si>
  <si>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</si>
  <si>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</si>
  <si>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</si>
  <si>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</si>
  <si>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</si>
  <si>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</si>
  <si>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</si>
  <si>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</si>
  <si>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</si>
  <si>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</si>
  <si>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</si>
  <si>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</si>
  <si>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</si>
  <si>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</si>
  <si>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</si>
  <si>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</si>
  <si>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</si>
  <si>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</si>
  <si>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</si>
  <si>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</si>
  <si>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</si>
  <si>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</si>
  <si>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</si>
  <si>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</si>
  <si>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</si>
  <si>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</si>
  <si>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</si>
  <si>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</si>
  <si>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</si>
  <si>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</si>
  <si>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</si>
  <si>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</si>
  <si>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</si>
  <si>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</si>
  <si>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</si>
  <si>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</si>
  <si>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</si>
  <si>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</si>
  <si>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</si>
  <si>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</si>
  <si>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</si>
  <si>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</si>
  <si>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</si>
  <si>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</si>
  <si>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</si>
  <si>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</si>
  <si>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</si>
  <si>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</si>
  <si>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</si>
  <si>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</si>
  <si>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</si>
  <si>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</si>
  <si>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</si>
  <si>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</si>
  <si>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</si>
  <si>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</si>
  <si>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</si>
  <si>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</si>
  <si>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</si>
  <si>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</si>
  <si>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</si>
  <si>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</si>
  <si>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</si>
  <si>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</si>
  <si>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</si>
  <si>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</si>
  <si>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</si>
  <si>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</si>
  <si>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</si>
  <si>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</si>
  <si>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</si>
  <si>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</si>
  <si>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</si>
  <si>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</si>
  <si>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</si>
  <si>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</si>
  <si>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</si>
  <si>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</si>
  <si>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</si>
  <si>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</si>
  <si>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</si>
  <si>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</si>
  <si>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</si>
  <si>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</si>
  <si>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</si>
  <si>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</si>
  <si>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</si>
  <si>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</si>
  <si>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</si>
  <si>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</si>
  <si>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</si>
  <si>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</si>
  <si>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</si>
  <si>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</si>
  <si>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</si>
  <si>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</si>
  <si>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</si>
  <si>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</si>
  <si>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</si>
  <si>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</si>
  <si>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</si>
  <si>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</si>
  <si>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</si>
  <si>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</si>
  <si>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</si>
  <si>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</si>
  <si>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</si>
  <si>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</si>
  <si>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</si>
  <si>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</si>
  <si>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</si>
  <si>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</si>
  <si>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</si>
  <si>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</si>
  <si>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</si>
  <si>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</si>
  <si>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</si>
  <si>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</si>
  <si>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</si>
  <si>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</si>
  <si>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</si>
  <si>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</si>
  <si>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</si>
  <si>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</si>
  <si>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</si>
  <si>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</si>
  <si>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</si>
  <si>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</si>
  <si>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</si>
  <si>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</si>
  <si>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</si>
  <si>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</si>
  <si>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</si>
  <si>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</si>
  <si>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</si>
  <si>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</si>
  <si>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</si>
  <si>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</si>
  <si>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</si>
  <si>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</si>
  <si>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</si>
  <si>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</si>
  <si>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</si>
  <si>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</si>
  <si>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</si>
  <si>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</si>
  <si>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</si>
  <si>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</si>
  <si>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</si>
  <si>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</si>
  <si>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</si>
  <si>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</si>
  <si>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</si>
  <si>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</si>
  <si>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</si>
  <si>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</si>
  <si>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</si>
  <si>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</si>
  <si>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</si>
  <si>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</si>
  <si>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</si>
  <si>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</si>
  <si>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</si>
  <si>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</si>
  <si>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</si>
  <si>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</si>
  <si>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</si>
  <si>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</si>
  <si>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</si>
  <si>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</si>
  <si>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</si>
  <si>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</si>
  <si>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</si>
  <si>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</si>
  <si>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</si>
  <si>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</si>
  <si>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</si>
  <si>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</si>
  <si>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</si>
  <si>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</si>
  <si>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</si>
  <si>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</si>
  <si>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</si>
  <si>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</si>
  <si>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</si>
  <si>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</si>
  <si>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</si>
  <si>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</si>
  <si>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</si>
  <si>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</si>
  <si>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</si>
  <si>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</si>
  <si>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</si>
  <si>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</si>
  <si>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</si>
  <si>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</si>
  <si>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</si>
  <si>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</si>
  <si>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</si>
  <si>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</si>
  <si>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</si>
  <si>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</si>
  <si>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</si>
  <si>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</si>
  <si>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</si>
  <si>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</si>
  <si>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</si>
  <si>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</si>
  <si>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</si>
  <si>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</si>
  <si>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</si>
  <si>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</si>
  <si>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</si>
  <si>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</si>
  <si>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</si>
  <si>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</si>
  <si>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</si>
  <si>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</si>
  <si>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</si>
  <si>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</si>
  <si>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</si>
  <si>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</si>
  <si>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</si>
  <si>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</si>
  <si>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</si>
  <si>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</si>
  <si>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</si>
  <si>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</si>
  <si>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</si>
  <si>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</si>
  <si>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</si>
  <si>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</si>
  <si>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</si>
  <si>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</si>
  <si>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</si>
  <si>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</si>
  <si>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</si>
  <si>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</si>
  <si>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</si>
  <si>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</si>
  <si>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</si>
  <si>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</si>
  <si>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</si>
  <si>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</si>
  <si>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</si>
  <si>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</si>
  <si>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</si>
  <si>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</si>
  <si>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</si>
  <si>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</si>
  <si>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</si>
  <si>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</si>
  <si>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</si>
  <si>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</si>
  <si>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</si>
  <si>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</si>
  <si>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</si>
  <si>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</si>
  <si>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</si>
  <si>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</si>
  <si>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</si>
  <si>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</si>
  <si>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</si>
  <si>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</si>
  <si>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</si>
  <si>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</si>
  <si>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</si>
  <si>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</si>
  <si>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</si>
  <si>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</si>
  <si>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</si>
  <si>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</si>
  <si>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</si>
  <si>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</si>
  <si>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</si>
  <si>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</si>
  <si>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</si>
  <si>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</si>
  <si>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</si>
  <si>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</si>
  <si>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</si>
  <si>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</si>
  <si>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</si>
  <si>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</si>
  <si>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</si>
  <si>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</si>
  <si>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</si>
  <si>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</si>
  <si>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</si>
  <si>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</si>
  <si>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</si>
  <si>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</si>
  <si>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</si>
  <si>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</si>
  <si>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</si>
  <si>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</si>
  <si>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</si>
  <si>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</si>
  <si>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</si>
  <si>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</si>
  <si>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</si>
  <si>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</si>
  <si>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</si>
  <si>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</si>
  <si>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</si>
  <si>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</si>
  <si>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</si>
  <si>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</si>
  <si>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</si>
  <si>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</si>
  <si>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</si>
  <si>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</si>
  <si>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</si>
  <si>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</si>
  <si>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</si>
  <si>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</si>
  <si>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</si>
  <si>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</si>
  <si>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</si>
  <si>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</si>
  <si>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</si>
  <si>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</si>
  <si>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</si>
  <si>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</si>
  <si>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</si>
  <si>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</si>
  <si>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</si>
  <si>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</si>
  <si>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</si>
  <si>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</si>
  <si>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</si>
  <si>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</si>
  <si>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</si>
  <si>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</si>
  <si>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</si>
  <si>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</si>
  <si>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</si>
  <si>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</si>
  <si>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</si>
  <si>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</si>
  <si>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</si>
  <si>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</si>
  <si>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</si>
  <si>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</si>
  <si>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</si>
  <si>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</si>
  <si>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</si>
  <si>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</si>
  <si>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</si>
  <si>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</si>
  <si>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</si>
  <si>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</si>
  <si>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</si>
  <si>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</si>
  <si>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</si>
  <si>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</si>
  <si>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</si>
  <si>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</si>
  <si>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</si>
  <si>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</si>
  <si>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</si>
  <si>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</si>
  <si>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</si>
  <si>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</si>
  <si>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</si>
  <si>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</si>
  <si>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</si>
  <si>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</si>
  <si>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</si>
  <si>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</si>
  <si>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</si>
  <si>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</si>
  <si>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</si>
  <si>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</si>
  <si>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</si>
  <si>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</si>
  <si>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</si>
  <si>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</si>
  <si>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</si>
  <si>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</si>
  <si>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</si>
  <si>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</si>
  <si>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</si>
  <si>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</si>
  <si>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</si>
  <si>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</si>
  <si>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</si>
  <si>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</si>
  <si>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</si>
  <si>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</si>
  <si>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</si>
  <si>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</si>
  <si>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</si>
  <si>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</si>
  <si>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</si>
  <si>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</si>
  <si>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</si>
  <si>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</si>
  <si>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</si>
  <si>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</si>
  <si>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</si>
  <si>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</si>
  <si>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</si>
  <si>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</si>
  <si>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</si>
  <si>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</si>
  <si>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</si>
  <si>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</si>
  <si>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</si>
  <si>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</si>
  <si>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</si>
  <si>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</si>
  <si>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</si>
  <si>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</si>
  <si>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</si>
  <si>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</si>
  <si>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</si>
  <si>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</si>
  <si>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</si>
  <si>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</si>
  <si>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</si>
  <si>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</si>
  <si>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</si>
  <si>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</si>
  <si>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</si>
  <si>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</si>
  <si>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</si>
  <si>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</si>
  <si>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</si>
  <si>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</si>
  <si>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</si>
  <si>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</si>
  <si>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</si>
  <si>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</si>
  <si>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</si>
  <si>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</si>
  <si>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</si>
  <si>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</si>
  <si>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</si>
  <si>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</si>
  <si>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</si>
  <si>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</si>
  <si>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</si>
  <si>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</si>
  <si>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</si>
  <si>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</si>
  <si>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</si>
  <si>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</si>
  <si>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</si>
  <si>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</si>
  <si>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</si>
  <si>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</si>
  <si>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</si>
  <si>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</si>
  <si>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</si>
  <si>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</si>
  <si>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</si>
  <si>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</si>
  <si>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</si>
  <si>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</si>
  <si>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</si>
  <si>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</si>
  <si>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</si>
  <si>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</si>
  <si>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</si>
  <si>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</si>
  <si>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</si>
  <si>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</si>
  <si>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</si>
  <si>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</si>
  <si>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</si>
  <si>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</si>
  <si>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</si>
  <si>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</si>
  <si>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</si>
  <si>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</si>
  <si>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</si>
  <si>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</si>
  <si>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</si>
  <si>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</si>
  <si>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</si>
  <si>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</si>
  <si>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</si>
  <si>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</si>
  <si>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</si>
  <si>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</si>
  <si>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</si>
  <si>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</si>
  <si>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</si>
  <si>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</si>
  <si>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</si>
  <si>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</si>
  <si>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</si>
  <si>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</si>
  <si>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</si>
  <si>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</si>
  <si>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</si>
  <si>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</si>
  <si>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</si>
  <si>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</si>
  <si>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</si>
  <si>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</si>
  <si>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</si>
  <si>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</si>
  <si>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</si>
  <si>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</si>
  <si>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</si>
  <si>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</si>
  <si>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</si>
  <si>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</si>
  <si>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</si>
  <si>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</si>
  <si>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</si>
  <si>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</si>
  <si>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</si>
  <si>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</si>
  <si>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</si>
  <si>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</si>
  <si>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</si>
  <si>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</si>
  <si>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</si>
  <si>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</si>
  <si>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</si>
  <si>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</si>
  <si>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</si>
  <si>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</si>
  <si>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</si>
  <si>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</si>
  <si>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</si>
  <si>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</si>
  <si>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</si>
  <si>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</si>
  <si>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</si>
  <si>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</si>
  <si>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</si>
  <si>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</si>
  <si>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</si>
  <si>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</si>
  <si>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</si>
  <si>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</si>
  <si>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</si>
  <si>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</si>
  <si>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</si>
  <si>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</si>
  <si>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</si>
  <si>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</si>
  <si>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</si>
  <si>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</si>
  <si>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</si>
  <si>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</si>
  <si>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</si>
  <si>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</si>
  <si>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</si>
  <si>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</si>
  <si>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</si>
  <si>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</si>
  <si>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</si>
  <si>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</si>
  <si>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</si>
  <si>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</si>
  <si>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</si>
  <si>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</si>
  <si>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</si>
  <si>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</si>
  <si>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</si>
  <si>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</si>
  <si>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</si>
  <si>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</si>
  <si>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</si>
  <si>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</si>
  <si>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</si>
  <si>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</si>
  <si>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</si>
  <si>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</si>
  <si>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</si>
  <si>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</si>
  <si>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</si>
  <si>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</si>
  <si>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</si>
  <si>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</si>
  <si>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</si>
  <si>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</si>
  <si>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</si>
  <si>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</si>
  <si>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</si>
  <si>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</si>
  <si>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</si>
  <si>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</si>
  <si>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</si>
  <si>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</si>
  <si>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</si>
  <si>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</si>
  <si>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</si>
  <si>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</si>
  <si>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</si>
  <si>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</si>
  <si>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</si>
  <si>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</si>
  <si>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</si>
  <si>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</si>
  <si>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</si>
  <si>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</si>
  <si>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</si>
  <si>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</si>
  <si>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</si>
  <si>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</si>
  <si>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</si>
  <si>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</si>
  <si>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</si>
  <si>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</si>
  <si>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</si>
  <si>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</si>
  <si>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</si>
  <si>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</si>
  <si>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</si>
  <si>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</si>
  <si>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</si>
  <si>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</si>
  <si>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</si>
  <si>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</si>
  <si>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</si>
  <si>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</si>
  <si>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</si>
  <si>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</si>
  <si>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</si>
  <si>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</si>
  <si>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</si>
  <si>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</si>
  <si>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</si>
  <si>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</si>
  <si>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</si>
  <si>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</si>
  <si>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</si>
  <si>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</si>
  <si>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</si>
  <si>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</si>
  <si>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</si>
  <si>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</si>
  <si>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</si>
  <si>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</si>
  <si>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</si>
  <si>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</si>
  <si>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</si>
  <si>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</si>
  <si>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</si>
  <si>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</si>
  <si>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</si>
  <si>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</si>
  <si>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</si>
  <si>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</si>
  <si>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</si>
  <si>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</si>
  <si>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</si>
  <si>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</si>
  <si>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</si>
  <si>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</si>
  <si>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</si>
  <si>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</si>
  <si>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</si>
  <si>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</si>
  <si>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</si>
  <si>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</si>
  <si>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</si>
  <si>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</si>
  <si>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</si>
  <si>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</si>
  <si>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</si>
  <si>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</si>
  <si>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</si>
  <si>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</si>
  <si>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</si>
  <si>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</si>
  <si>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</si>
  <si>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</si>
  <si>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</si>
  <si>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</si>
  <si>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</si>
  <si>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</si>
  <si>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</si>
  <si>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</si>
  <si>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</si>
  <si>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</si>
  <si>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</si>
  <si>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</si>
  <si>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</si>
  <si>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</si>
  <si>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</si>
  <si>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</si>
  <si>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</si>
  <si>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</si>
  <si>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</si>
  <si>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</si>
  <si>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</si>
  <si>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</si>
  <si>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</si>
  <si>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</si>
  <si>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</si>
  <si>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</si>
  <si>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</si>
  <si>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</si>
  <si>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</si>
  <si>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</si>
  <si>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</si>
  <si>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</si>
  <si>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</si>
  <si>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</si>
  <si>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</si>
  <si>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</si>
  <si>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</si>
  <si>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</si>
  <si>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</si>
  <si>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</si>
  <si>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</si>
  <si>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</si>
  <si>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</si>
  <si>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</si>
  <si>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</si>
  <si>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</si>
  <si>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</si>
  <si>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</si>
  <si>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</si>
  <si>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</si>
  <si>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</si>
  <si>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</si>
  <si>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</si>
  <si>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</si>
  <si>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</si>
  <si>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</si>
  <si>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</si>
  <si>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</si>
  <si>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</si>
  <si>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</si>
  <si>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</si>
  <si>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</si>
  <si>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</si>
  <si>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</si>
  <si>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</si>
  <si>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</si>
  <si>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</si>
  <si>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</si>
  <si>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</si>
  <si>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</si>
  <si>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</si>
  <si>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</si>
  <si>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</si>
  <si>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</si>
  <si>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</si>
  <si>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</si>
  <si>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</si>
  <si>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</si>
  <si>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</si>
  <si>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</si>
  <si>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</si>
  <si>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</si>
  <si>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</si>
  <si>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</si>
  <si>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</si>
  <si>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</si>
  <si>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</si>
  <si>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</si>
  <si>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</si>
  <si>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</si>
  <si>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</si>
  <si>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</si>
  <si>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</si>
  <si>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</si>
  <si>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</si>
  <si>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</si>
  <si>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</si>
  <si>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</si>
  <si>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</si>
  <si>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</si>
  <si>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</si>
  <si>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</si>
  <si>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</si>
  <si>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</si>
  <si>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</si>
  <si>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</si>
  <si>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</si>
  <si>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</si>
  <si>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</si>
  <si>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</si>
  <si>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</si>
  <si>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</si>
  <si>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</si>
  <si>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</si>
  <si>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</si>
  <si>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</si>
  <si>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</si>
  <si>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</si>
  <si>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</si>
  <si>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</si>
  <si>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</si>
  <si>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</si>
  <si>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</si>
  <si>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</si>
  <si>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</si>
  <si>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</si>
  <si>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</si>
  <si>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</si>
  <si>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</si>
  <si>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</si>
  <si>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</si>
  <si>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</si>
  <si>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</si>
  <si>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</si>
  <si>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</si>
  <si>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</si>
  <si>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</si>
  <si>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</si>
  <si>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</si>
  <si>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</si>
  <si>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</si>
  <si>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</si>
  <si>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</si>
  <si>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</si>
  <si>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</si>
  <si>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</si>
  <si>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</si>
  <si>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</si>
  <si>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</si>
  <si>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</si>
  <si>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</si>
  <si>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</si>
  <si>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</si>
  <si>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</si>
  <si>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</si>
  <si>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</si>
  <si>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</si>
  <si>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</si>
  <si>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</si>
  <si>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</si>
  <si>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</si>
  <si>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</si>
  <si>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</si>
  <si>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</si>
  <si>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</si>
  <si>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</si>
  <si>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</si>
  <si>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</si>
  <si>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</si>
  <si>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</si>
  <si>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</si>
  <si>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</si>
  <si>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</si>
  <si>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</si>
  <si>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</si>
  <si>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</si>
  <si>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</si>
  <si>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</si>
  <si>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</si>
  <si>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</si>
  <si>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</si>
  <si>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</si>
  <si>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</si>
  <si>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</si>
  <si>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</si>
  <si>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</si>
  <si>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</si>
  <si>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</si>
  <si>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</si>
  <si>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</si>
  <si>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</si>
  <si>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</si>
  <si>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</si>
  <si>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</si>
  <si>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</si>
  <si>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</si>
  <si>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</si>
  <si>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</si>
  <si>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</si>
  <si>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</si>
  <si>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</si>
  <si>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</si>
  <si>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</si>
  <si>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</si>
  <si>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</si>
  <si>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</si>
  <si>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</si>
  <si>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</si>
  <si>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</si>
  <si>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</si>
  <si>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</si>
  <si>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</si>
  <si>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</si>
  <si>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</si>
  <si>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</si>
  <si>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</si>
  <si>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</si>
  <si>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</si>
  <si>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</si>
  <si>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</si>
  <si>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</si>
  <si>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</si>
  <si>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</si>
  <si>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</si>
  <si>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</si>
  <si>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</si>
  <si>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</si>
  <si>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</si>
  <si>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</si>
  <si>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</si>
  <si>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</si>
  <si>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</si>
  <si>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</si>
  <si>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</si>
  <si>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</si>
  <si>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</si>
  <si>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</si>
  <si>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</si>
  <si>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</si>
  <si>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</si>
  <si>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</si>
  <si>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</si>
  <si>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</si>
  <si>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</si>
  <si>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</si>
  <si>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</si>
  <si>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</si>
  <si>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</si>
  <si>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</si>
  <si>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</si>
  <si>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</si>
  <si>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</si>
  <si>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</si>
  <si>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</si>
  <si>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</si>
  <si>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</si>
  <si>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</si>
  <si>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</si>
  <si>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</si>
  <si>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</si>
  <si>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</si>
  <si>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</si>
  <si>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</si>
  <si>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</si>
  <si>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</si>
  <si>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</si>
  <si>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</si>
  <si>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</si>
  <si>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</si>
  <si>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</si>
  <si>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</si>
  <si>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</si>
  <si>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</si>
  <si>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</si>
  <si>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</si>
  <si>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</si>
  <si>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</si>
  <si>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</si>
  <si>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</si>
  <si>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</si>
  <si>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</si>
  <si>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</si>
  <si>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</si>
  <si>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</si>
  <si>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</si>
  <si>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</si>
  <si>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</si>
  <si>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</si>
  <si>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</si>
  <si>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</si>
  <si>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</si>
  <si>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</si>
  <si>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</si>
  <si>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</si>
  <si>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</si>
  <si>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</si>
  <si>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</si>
  <si>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</si>
  <si>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</si>
  <si>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</si>
  <si>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</si>
  <si>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</si>
  <si>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</si>
  <si>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</si>
  <si>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</si>
  <si>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</si>
  <si>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</si>
  <si>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</si>
  <si>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</si>
  <si>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</si>
  <si>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</si>
  <si>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</si>
  <si>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</si>
  <si>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</si>
  <si>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</si>
  <si>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</si>
  <si>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</si>
  <si>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</si>
  <si>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</si>
  <si>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</si>
  <si>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</si>
  <si>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</si>
  <si>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</si>
  <si>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</si>
  <si>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</si>
  <si>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</si>
  <si>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</si>
  <si>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</si>
  <si>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</si>
  <si>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</si>
  <si>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</si>
  <si>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</si>
  <si>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</si>
  <si>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</si>
  <si>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</si>
  <si>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</si>
  <si>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</si>
  <si>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</si>
  <si>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</si>
  <si>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</si>
  <si>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</si>
  <si>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</si>
  <si>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</si>
  <si>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</si>
  <si>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</si>
  <si>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</si>
  <si>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</si>
  <si>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</si>
  <si>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</si>
  <si>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</si>
  <si>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</si>
  <si>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</si>
  <si>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</si>
  <si>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</si>
  <si>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</si>
  <si>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</si>
  <si>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</si>
  <si>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</si>
  <si>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</si>
  <si>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</si>
  <si>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</si>
  <si>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</si>
  <si>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</si>
  <si>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</si>
  <si>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</si>
  <si>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</si>
  <si>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</si>
  <si>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</si>
  <si>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</si>
  <si>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</si>
  <si>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</si>
  <si>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</si>
  <si>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</si>
  <si>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</si>
  <si>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</si>
  <si>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</si>
  <si>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</si>
  <si>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</si>
  <si>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</si>
  <si>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</si>
  <si>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</si>
  <si>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</si>
  <si>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</si>
  <si>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</si>
  <si>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</si>
  <si>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</si>
  <si>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</si>
  <si>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</si>
  <si>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</si>
  <si>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</si>
  <si>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</si>
  <si>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</si>
  <si>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</si>
  <si>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</si>
  <si>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</si>
  <si>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</si>
  <si>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</si>
  <si>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</si>
  <si>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</si>
  <si>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</si>
  <si>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</si>
  <si>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</si>
  <si>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</si>
  <si>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</si>
  <si>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</si>
  <si>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</si>
  <si>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</si>
  <si>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</si>
  <si>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</si>
  <si>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</si>
  <si>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</si>
  <si>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</si>
  <si>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</si>
  <si>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</si>
  <si>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</si>
  <si>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</si>
  <si>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</si>
  <si>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</si>
  <si>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</si>
  <si>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</si>
  <si>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</si>
  <si>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</si>
  <si>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</si>
  <si>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</si>
  <si>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</si>
  <si>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</si>
  <si>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</si>
  <si>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</si>
  <si>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</si>
  <si>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</si>
  <si>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</si>
  <si>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</si>
  <si>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</si>
  <si>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</si>
  <si>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</si>
  <si>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</si>
  <si>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</si>
  <si>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</si>
  <si>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</si>
  <si>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</si>
  <si>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</si>
  <si>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</si>
  <si>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</si>
  <si>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</si>
  <si>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</si>
  <si>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</si>
  <si>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</si>
  <si>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</si>
  <si>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</si>
  <si>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</si>
  <si>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</si>
  <si>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</si>
  <si>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</si>
  <si>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</si>
  <si>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</si>
  <si>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</si>
  <si>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</si>
  <si>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</si>
  <si>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</si>
  <si>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</si>
  <si>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</si>
  <si>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</si>
  <si>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</si>
  <si>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</si>
  <si>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</si>
  <si>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</si>
  <si>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</si>
  <si>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</si>
  <si>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</si>
  <si>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</si>
  <si>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</si>
  <si>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</si>
  <si>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</si>
  <si>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</si>
  <si>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</si>
  <si>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</si>
  <si>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</si>
  <si>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</si>
  <si>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</si>
  <si>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</si>
  <si>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</si>
  <si>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</si>
  <si>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</si>
  <si>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</si>
  <si>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</si>
  <si>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</si>
  <si>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</si>
  <si>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</si>
  <si>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</si>
  <si>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</si>
  <si>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</si>
  <si>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</si>
  <si>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</si>
  <si>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</si>
  <si>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</si>
  <si>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</si>
  <si>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</si>
  <si>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</si>
  <si>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</si>
  <si>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</si>
  <si>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</si>
  <si>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</si>
  <si>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</si>
  <si>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</si>
  <si>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</si>
  <si>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</si>
  <si>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</si>
  <si>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</si>
  <si>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</si>
  <si>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</si>
  <si>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</si>
  <si>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</si>
  <si>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</si>
  <si>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</si>
  <si>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</si>
  <si>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</si>
  <si>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</si>
  <si>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</si>
  <si>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</si>
  <si>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</si>
  <si>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</si>
  <si>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</si>
  <si>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</si>
  <si>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</si>
  <si>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</si>
  <si>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</si>
  <si>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</si>
  <si>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</si>
  <si>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</si>
  <si>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</si>
  <si>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</si>
  <si>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</si>
  <si>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</si>
  <si>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</si>
  <si>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</si>
  <si>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</si>
  <si>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</si>
  <si>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</si>
  <si>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</si>
  <si>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</si>
  <si>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</si>
  <si>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</si>
  <si>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</si>
  <si>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</si>
  <si>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</si>
  <si>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</si>
  <si>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</si>
  <si>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</si>
  <si>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</si>
  <si>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</si>
  <si>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</si>
  <si>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</si>
  <si>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</si>
  <si>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</si>
  <si>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</si>
  <si>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</si>
  <si>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</si>
  <si>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</si>
  <si>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</si>
  <si>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</si>
  <si>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</si>
  <si>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</si>
  <si>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</si>
  <si>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</si>
  <si>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</si>
  <si>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</si>
  <si>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</si>
  <si>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</si>
  <si>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</si>
  <si>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</si>
  <si>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</si>
  <si>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</si>
  <si>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</si>
  <si>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</si>
  <si>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</si>
  <si>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</si>
  <si>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</si>
  <si>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</si>
  <si>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</si>
  <si>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</si>
  <si>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</si>
  <si>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</si>
  <si>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</si>
  <si>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</si>
  <si>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</si>
  <si>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</si>
  <si>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</si>
  <si>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</si>
  <si>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</si>
  <si>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</si>
  <si>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</si>
  <si>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</si>
  <si>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</si>
  <si>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</si>
  <si>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</si>
  <si>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</si>
  <si>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</si>
  <si>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</si>
  <si>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</si>
  <si>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</si>
  <si>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</si>
  <si>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</si>
  <si>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</si>
  <si>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</si>
  <si>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</si>
  <si>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</si>
  <si>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</si>
  <si>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</si>
  <si>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</si>
  <si>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</si>
  <si>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</si>
  <si>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</si>
  <si>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</si>
  <si>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</si>
  <si>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</si>
  <si>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</si>
  <si>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</si>
  <si>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</si>
  <si>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</si>
  <si>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</si>
  <si>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</si>
  <si>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</si>
  <si>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</si>
  <si>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</si>
  <si>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</si>
  <si>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</si>
  <si>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</si>
  <si>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</si>
  <si>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</si>
  <si>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</si>
  <si>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</si>
  <si>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</si>
  <si>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</si>
  <si>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</si>
  <si>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</si>
  <si>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</si>
  <si>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</si>
  <si>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</si>
  <si>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</si>
  <si>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</si>
  <si>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</si>
  <si>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</si>
  <si>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</si>
  <si>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</si>
  <si>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</si>
  <si>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</si>
  <si>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</si>
  <si>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</si>
  <si>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</si>
  <si>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</si>
  <si>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</si>
  <si>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</si>
  <si>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</si>
  <si>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</si>
  <si>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</si>
  <si>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</si>
  <si>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</si>
  <si>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</si>
  <si>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</si>
  <si>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</si>
  <si>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</si>
  <si>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</si>
  <si>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</si>
  <si>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</si>
  <si>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</si>
  <si>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</si>
  <si>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</si>
  <si>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</si>
  <si>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</si>
  <si>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</si>
  <si>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</si>
  <si>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</si>
  <si>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</si>
  <si>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</si>
  <si>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</si>
  <si>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</si>
  <si>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</si>
  <si>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</si>
  <si>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</si>
  <si>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</si>
  <si>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</si>
  <si>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</si>
  <si>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</si>
  <si>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</si>
  <si>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</si>
  <si>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</si>
  <si>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</si>
  <si>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</si>
  <si>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</si>
  <si>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</si>
  <si>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</si>
  <si>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</si>
  <si>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</si>
  <si>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</si>
  <si>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</si>
  <si>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</si>
  <si>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</si>
  <si>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</si>
  <si>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</si>
  <si>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</si>
  <si>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</si>
  <si>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</si>
  <si>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</si>
  <si>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</si>
  <si>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</si>
  <si>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</si>
  <si>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</si>
  <si>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</si>
  <si>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</si>
  <si>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</si>
  <si>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</si>
  <si>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</si>
  <si>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</si>
  <si>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</si>
  <si>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</si>
  <si>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</si>
  <si>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</si>
  <si>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</si>
  <si>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</si>
  <si>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</si>
  <si>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</si>
  <si>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</si>
  <si>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</si>
  <si>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</si>
  <si>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</si>
  <si>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</si>
  <si>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</si>
  <si>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</si>
  <si>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</si>
  <si>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</si>
  <si>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</si>
  <si>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</si>
  <si>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</si>
  <si>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</si>
  <si>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</si>
  <si>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</si>
  <si>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</si>
  <si>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</si>
  <si>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</si>
  <si>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</si>
  <si>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</si>
  <si>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</si>
  <si>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</si>
  <si>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</si>
  <si>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</si>
  <si>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</si>
  <si>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</si>
  <si>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</si>
  <si>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</si>
  <si>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</si>
  <si>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</si>
  <si>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</si>
  <si>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</si>
  <si>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</si>
  <si>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</si>
  <si>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</si>
  <si>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</si>
  <si>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</si>
  <si>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</si>
  <si>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</si>
  <si>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</si>
  <si>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</si>
  <si>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</si>
  <si>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</si>
  <si>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</si>
  <si>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</si>
  <si>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</si>
  <si>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</si>
  <si>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</si>
  <si>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</si>
  <si>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</si>
  <si>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</si>
  <si>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</si>
  <si>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</si>
  <si>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</si>
  <si>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</si>
  <si>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</si>
  <si>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</si>
  <si>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</si>
  <si>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</si>
  <si>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</si>
  <si>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</si>
  <si>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</si>
  <si>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</si>
  <si>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</si>
  <si>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</si>
  <si>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</si>
  <si>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</si>
  <si>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</si>
  <si>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</si>
  <si>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</si>
  <si>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</si>
  <si>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</si>
  <si>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</si>
  <si>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</si>
  <si>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</si>
  <si>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</si>
  <si>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</si>
  <si>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</si>
  <si>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</si>
  <si>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</si>
  <si>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</si>
  <si>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</si>
  <si>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</si>
  <si>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</si>
  <si>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</si>
  <si>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</si>
  <si>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</si>
  <si>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</si>
  <si>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</si>
  <si>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</si>
  <si>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</si>
  <si>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</si>
  <si>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</si>
  <si>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</si>
  <si>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</si>
  <si>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</si>
  <si>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</si>
  <si>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</si>
  <si>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</si>
  <si>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</si>
  <si>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</si>
  <si>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</si>
  <si>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</si>
  <si>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</si>
  <si>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</si>
  <si>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</si>
  <si>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</si>
  <si>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</si>
  <si>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</si>
  <si>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</si>
  <si>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</si>
  <si>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</si>
  <si>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</si>
  <si>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</si>
  <si>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</si>
  <si>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</si>
  <si>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</si>
  <si>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</si>
  <si>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</si>
  <si>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</si>
  <si>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</si>
  <si>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</si>
  <si>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</si>
  <si>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</si>
  <si>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</si>
  <si>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</si>
  <si>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</si>
  <si>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</si>
  <si>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</si>
  <si>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</si>
  <si>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</si>
  <si>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</si>
  <si>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</si>
  <si>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</si>
  <si>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</si>
  <si>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</si>
  <si>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</si>
  <si>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</si>
  <si>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</si>
  <si>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</si>
  <si>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</si>
  <si>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</si>
  <si>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</si>
  <si>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</si>
  <si>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</si>
  <si>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</si>
  <si>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</si>
  <si>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</si>
  <si>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</si>
  <si>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</si>
  <si>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</si>
  <si>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</si>
  <si>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</si>
  <si>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</si>
  <si>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</si>
  <si>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</si>
  <si>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</si>
  <si>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</si>
  <si>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</si>
  <si>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</si>
  <si>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</si>
  <si>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</si>
  <si>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</si>
  <si>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</si>
  <si>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</si>
  <si>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</si>
  <si>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</si>
  <si>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</si>
  <si>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</si>
  <si>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</si>
  <si>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</si>
  <si>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</si>
  <si>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</si>
  <si>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</si>
  <si>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</si>
  <si>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</si>
  <si>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</si>
  <si>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</si>
  <si>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</si>
  <si>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</si>
  <si>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</si>
  <si>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</si>
  <si>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</si>
  <si>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</si>
  <si>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</si>
  <si>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</si>
  <si>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</si>
  <si>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</si>
  <si>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</si>
  <si>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</si>
  <si>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</si>
  <si>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</si>
  <si>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</si>
  <si>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</si>
  <si>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</si>
  <si>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</si>
  <si>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</si>
  <si>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</si>
  <si>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</si>
  <si>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</si>
  <si>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</si>
  <si>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</si>
  <si>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</si>
  <si>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</si>
  <si>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</si>
  <si>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</si>
  <si>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</si>
  <si>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</si>
  <si>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</si>
  <si>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</si>
  <si>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</si>
  <si>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</si>
  <si>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</si>
  <si>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</si>
  <si>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</si>
  <si>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</si>
  <si>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</si>
  <si>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</si>
  <si>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</si>
  <si>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</si>
  <si>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</si>
  <si>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</si>
  <si>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</si>
  <si>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</si>
  <si>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</si>
  <si>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</si>
  <si>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</si>
  <si>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</si>
  <si>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</si>
  <si>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</si>
  <si>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</si>
  <si>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</si>
  <si>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</si>
  <si>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</si>
  <si>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</si>
  <si>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</si>
  <si>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</si>
  <si>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</si>
  <si>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</si>
  <si>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</si>
  <si>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</si>
  <si>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</si>
  <si>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</si>
  <si>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</si>
  <si>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</si>
  <si>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</si>
  <si>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</si>
  <si>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</si>
  <si>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</si>
  <si>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</si>
  <si>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</si>
  <si>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</si>
  <si>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</si>
  <si>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</si>
  <si>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</si>
  <si>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</si>
  <si>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</si>
  <si>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</si>
  <si>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</si>
  <si>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</si>
  <si>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</si>
  <si>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</si>
  <si>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</si>
  <si>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</si>
  <si>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</si>
  <si>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</si>
  <si>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</si>
  <si>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</si>
  <si>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</si>
  <si>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</si>
  <si>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</si>
  <si>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</si>
  <si>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</si>
  <si>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</si>
  <si>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</si>
  <si>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</si>
  <si>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</si>
  <si>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</si>
  <si>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</si>
  <si>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</si>
  <si>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</si>
  <si>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</si>
  <si>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</si>
  <si>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</si>
  <si>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</si>
  <si>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</si>
  <si>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</si>
  <si>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</si>
  <si>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</si>
  <si>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</si>
  <si>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</si>
  <si>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</si>
  <si>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</si>
  <si>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</si>
  <si>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</si>
  <si>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</si>
  <si>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</si>
  <si>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</si>
  <si>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</si>
  <si>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</si>
  <si>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</si>
  <si>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</si>
  <si>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</si>
  <si>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</si>
  <si>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</si>
  <si>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</si>
  <si>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</si>
  <si>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</si>
  <si>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</si>
  <si>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</si>
  <si>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</si>
  <si>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</si>
  <si>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</si>
  <si>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</si>
  <si>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</si>
  <si>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</si>
  <si>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</si>
  <si>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</si>
  <si>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</si>
  <si>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</si>
  <si>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</si>
  <si>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</si>
  <si>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</si>
  <si>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</si>
  <si>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</si>
  <si>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</si>
  <si>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</si>
  <si>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</si>
  <si>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</si>
  <si>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</si>
  <si>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</si>
  <si>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</si>
  <si>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</si>
  <si>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</si>
  <si>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</si>
  <si>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</si>
  <si>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</si>
  <si>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</si>
  <si>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</si>
  <si>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</si>
  <si>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</si>
  <si>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</si>
  <si>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</si>
  <si>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</si>
  <si>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</si>
  <si>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</si>
  <si>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</si>
  <si>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</si>
  <si>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</si>
  <si>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</si>
  <si>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</si>
  <si>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</si>
  <si>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</si>
  <si>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</si>
  <si>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</si>
  <si>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</si>
  <si>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</si>
  <si>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</si>
  <si>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</si>
  <si>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</si>
  <si>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</si>
  <si>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</si>
  <si>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</si>
  <si>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</si>
  <si>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</si>
  <si>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</si>
  <si>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</si>
  <si>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</si>
  <si>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</si>
  <si>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</si>
  <si>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</si>
  <si>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</si>
  <si>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</si>
  <si>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</si>
  <si>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</si>
  <si>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</si>
  <si>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</si>
  <si>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</si>
  <si>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</si>
  <si>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</si>
  <si>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</si>
  <si>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</si>
  <si>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</si>
  <si>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</si>
  <si>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</si>
  <si>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</si>
  <si>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</si>
  <si>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</si>
  <si>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</si>
  <si>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</si>
  <si>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</si>
  <si>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</si>
  <si>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</si>
  <si>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</si>
  <si>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</si>
  <si>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</si>
  <si>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</si>
  <si>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</si>
  <si>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</si>
  <si>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</si>
  <si>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</si>
  <si>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</si>
  <si>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</si>
  <si>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</si>
  <si>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</si>
  <si>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</si>
  <si>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</si>
  <si>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</si>
  <si>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</si>
  <si>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</si>
  <si>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</si>
  <si>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</si>
  <si>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</si>
  <si>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</si>
  <si>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</si>
  <si>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</si>
  <si>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</si>
  <si>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</si>
  <si>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</si>
  <si>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</si>
  <si>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</si>
  <si>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</si>
  <si>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</si>
  <si>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</si>
  <si>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</si>
  <si>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</si>
  <si>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</si>
  <si>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</si>
  <si>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</si>
  <si>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</si>
  <si>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</si>
  <si>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</si>
  <si>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</si>
  <si>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</si>
  <si>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</si>
  <si>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</si>
  <si>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</si>
  <si>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</si>
  <si>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</si>
  <si>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</si>
  <si>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</si>
  <si>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</si>
  <si>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</si>
  <si>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</si>
  <si>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</si>
  <si>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</si>
  <si>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</si>
  <si>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</si>
  <si>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</si>
  <si>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</si>
  <si>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</si>
  <si>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</si>
  <si>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</si>
  <si>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</si>
  <si>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</si>
  <si>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</si>
  <si>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</si>
  <si>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</si>
  <si>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</si>
  <si>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</si>
  <si>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</si>
  <si>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</si>
  <si>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</si>
  <si>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</si>
  <si>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</si>
  <si>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</si>
  <si>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</si>
  <si>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</si>
  <si>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</si>
  <si>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</si>
  <si>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</si>
  <si>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</si>
  <si>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</si>
  <si>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</si>
  <si>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</si>
  <si>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</si>
  <si>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</si>
  <si>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</si>
  <si>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</si>
  <si>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</si>
  <si>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</si>
  <si>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</si>
  <si>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</si>
  <si>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</si>
  <si>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</si>
  <si>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</si>
  <si>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</si>
  <si>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</si>
  <si>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</si>
  <si>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</si>
  <si>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</si>
  <si>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</si>
  <si>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</si>
  <si>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</si>
  <si>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</si>
  <si>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</si>
  <si>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</si>
  <si>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</si>
  <si>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</si>
  <si>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</si>
  <si>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</si>
  <si>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</si>
  <si>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</si>
  <si>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</si>
  <si>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</si>
  <si>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</si>
  <si>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</si>
  <si>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</si>
  <si>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</si>
  <si>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</si>
  <si>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</si>
  <si>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</si>
  <si>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</si>
  <si>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</si>
  <si>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</si>
  <si>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</si>
  <si>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</si>
  <si>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</si>
  <si>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</si>
  <si>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</si>
  <si>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</si>
  <si>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</si>
  <si>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</si>
  <si>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</si>
  <si>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</si>
  <si>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</si>
  <si>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</si>
  <si>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</si>
  <si>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</si>
  <si>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</si>
  <si>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</si>
  <si>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</si>
  <si>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</si>
  <si>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</si>
  <si>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</si>
  <si>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</si>
  <si>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</si>
  <si>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</si>
  <si>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</si>
  <si>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</si>
  <si>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</si>
  <si>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</si>
  <si>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</si>
  <si>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</si>
  <si>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</si>
  <si>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</si>
  <si>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</si>
  <si>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</si>
  <si>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</si>
  <si>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</si>
  <si>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</si>
  <si>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</si>
  <si>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</si>
  <si>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</si>
  <si>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</si>
  <si>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</si>
  <si>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</si>
  <si>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</si>
  <si>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</si>
  <si>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</si>
  <si>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</si>
  <si>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</si>
  <si>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</si>
  <si>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</si>
  <si>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</si>
  <si>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</si>
  <si>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</si>
  <si>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</si>
  <si>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</si>
  <si>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</si>
  <si>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</si>
  <si>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</si>
  <si>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</si>
  <si>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</si>
  <si>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</si>
  <si>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</si>
  <si>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</si>
  <si>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</si>
  <si>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</si>
  <si>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</si>
  <si>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</si>
  <si>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</si>
  <si>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</si>
  <si>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</si>
  <si>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</si>
  <si>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</si>
  <si>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</si>
  <si>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</si>
  <si>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</si>
  <si>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</si>
  <si>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</si>
  <si>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</si>
  <si>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</si>
  <si>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</si>
  <si>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</si>
  <si>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</si>
  <si>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</si>
  <si>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</si>
  <si>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</si>
  <si>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</si>
  <si>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</si>
  <si>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</si>
  <si>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</si>
  <si>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</si>
  <si>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</si>
  <si>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</si>
  <si>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</si>
  <si>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</si>
  <si>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</si>
  <si>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</si>
  <si>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</si>
  <si>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</si>
  <si>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</si>
  <si>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</si>
  <si>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</si>
  <si>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</si>
  <si>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</si>
  <si>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</si>
  <si>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</si>
  <si>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</si>
  <si>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</si>
  <si>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</si>
  <si>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</si>
  <si>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</si>
  <si>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</si>
  <si>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</si>
  <si>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</si>
  <si>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</si>
  <si>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</si>
  <si>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</si>
  <si>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</si>
  <si>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</si>
  <si>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</si>
  <si>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</si>
  <si>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</si>
  <si>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</si>
  <si>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</si>
  <si>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</si>
  <si>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</si>
  <si>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</si>
  <si>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</si>
  <si>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</si>
  <si>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</si>
  <si>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</si>
  <si>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</si>
  <si>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</si>
  <si>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</si>
  <si>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</si>
  <si>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</si>
  <si>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</si>
  <si>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</si>
  <si>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</si>
  <si>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</si>
  <si>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</si>
  <si>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</si>
  <si>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</si>
  <si>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</si>
  <si>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</si>
  <si>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</si>
  <si>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</si>
  <si>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</si>
  <si>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</si>
  <si>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</si>
  <si>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</si>
  <si>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</si>
  <si>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</si>
  <si>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</si>
  <si>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</si>
  <si>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</si>
  <si>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</si>
  <si>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</si>
  <si>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</si>
  <si>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</si>
  <si>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</si>
  <si>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</si>
  <si>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</si>
  <si>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</si>
  <si>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</si>
  <si>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</si>
  <si>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</si>
  <si>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</si>
  <si>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</si>
  <si>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</si>
  <si>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</si>
  <si>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</si>
  <si>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</si>
  <si>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</si>
  <si>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</si>
  <si>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</si>
  <si>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</si>
  <si>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</si>
  <si>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</si>
  <si>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</si>
  <si>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</si>
  <si>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</si>
  <si>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</si>
  <si>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</si>
  <si>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</si>
  <si>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</si>
  <si>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</si>
  <si>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</si>
  <si>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</si>
  <si>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</si>
  <si>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</si>
  <si>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</si>
  <si>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</si>
  <si>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</si>
  <si>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</si>
  <si>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</si>
  <si>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</si>
  <si>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</si>
  <si>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</si>
  <si>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</si>
  <si>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</si>
  <si>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</si>
  <si>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</si>
  <si>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</si>
  <si>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</si>
  <si>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</si>
  <si>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</si>
  <si>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</si>
  <si>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</si>
  <si>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</si>
  <si>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</si>
  <si>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</si>
  <si>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</si>
  <si>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</si>
  <si>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</si>
  <si>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</si>
  <si>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</si>
  <si>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</si>
  <si>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</si>
  <si>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</si>
  <si>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</si>
  <si>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</si>
  <si>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</si>
  <si>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</si>
  <si>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</si>
  <si>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</si>
  <si>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</si>
  <si>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</si>
  <si>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</si>
  <si>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</si>
  <si>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</si>
  <si>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</si>
  <si>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</si>
  <si>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</si>
  <si>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</si>
  <si>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</si>
  <si>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</si>
  <si>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</si>
  <si>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</si>
  <si>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</si>
  <si>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</si>
  <si>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</si>
  <si>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</si>
  <si>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</si>
  <si>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</si>
  <si>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</si>
  <si>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</si>
  <si>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</si>
  <si>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</si>
  <si>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</si>
  <si>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</si>
  <si>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</si>
  <si>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</si>
  <si>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</si>
  <si>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</si>
  <si>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</si>
  <si>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</si>
  <si>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</si>
  <si>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</si>
  <si>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</si>
  <si>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</si>
  <si>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</si>
  <si>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</si>
  <si>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</si>
  <si>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</si>
  <si>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</si>
  <si>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</si>
  <si>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</si>
  <si>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</si>
  <si>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</si>
  <si>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</si>
  <si>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</si>
  <si>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</si>
  <si>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</si>
  <si>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</si>
  <si>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</si>
  <si>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</si>
  <si>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</si>
  <si>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</si>
  <si>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</si>
  <si>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</si>
  <si>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</si>
  <si>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</si>
  <si>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</si>
  <si>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</si>
  <si>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</si>
  <si>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</si>
  <si>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</si>
  <si>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</si>
  <si>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</si>
  <si>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</si>
  <si>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</si>
  <si>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</si>
  <si>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</si>
  <si>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</si>
  <si>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</si>
  <si>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</si>
  <si>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</si>
  <si>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</si>
  <si>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</si>
  <si>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</si>
  <si>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</si>
  <si>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</si>
  <si>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</si>
  <si>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</si>
  <si>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</si>
  <si>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</si>
  <si>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</si>
  <si>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</si>
  <si>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</si>
  <si>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</si>
  <si>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</si>
  <si>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</si>
  <si>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</si>
  <si>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</si>
  <si>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</si>
  <si>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</si>
  <si>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</si>
  <si>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</si>
  <si>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</si>
  <si>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</si>
  <si>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</si>
  <si>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</si>
  <si>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</si>
  <si>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</si>
  <si>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</si>
  <si>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</si>
  <si>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</si>
  <si>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</si>
  <si>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</si>
  <si>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</si>
  <si>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</si>
  <si>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</si>
  <si>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</si>
  <si>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</si>
  <si>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</si>
  <si>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</si>
  <si>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</si>
  <si>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</si>
  <si>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</si>
  <si>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</si>
  <si>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</si>
  <si>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</si>
  <si>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</si>
  <si>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</si>
  <si>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</si>
  <si>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</si>
  <si>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</si>
  <si>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</si>
  <si>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</si>
  <si>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</si>
  <si>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</si>
  <si>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</si>
  <si>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</si>
  <si>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</si>
  <si>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</si>
  <si>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</si>
  <si>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</si>
  <si>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</si>
  <si>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</si>
  <si>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</si>
  <si>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</si>
  <si>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</si>
  <si>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</si>
  <si>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</si>
  <si>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</si>
  <si>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</si>
  <si>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</si>
  <si>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</si>
  <si>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</si>
  <si>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</si>
  <si>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</si>
  <si>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</si>
  <si>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</si>
  <si>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</si>
  <si>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</si>
  <si>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</si>
  <si>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</si>
  <si>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</si>
  <si>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</si>
  <si>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</si>
  <si>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</si>
  <si>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</si>
  <si>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</si>
  <si>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</si>
  <si>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</si>
  <si>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</si>
  <si>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</si>
  <si>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</si>
  <si>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</si>
  <si>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</si>
  <si>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</si>
  <si>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</si>
  <si>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</si>
  <si>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</si>
  <si>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</si>
  <si>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</si>
  <si>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</si>
  <si>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</si>
  <si>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</si>
  <si>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</si>
  <si>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</si>
  <si>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</si>
  <si>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</si>
  <si>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</si>
  <si>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</si>
  <si>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</si>
  <si>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</si>
  <si>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</si>
  <si>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</si>
  <si>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</si>
  <si>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</si>
  <si>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</si>
  <si>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</si>
  <si>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</si>
  <si>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</si>
  <si>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</si>
  <si>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</si>
  <si>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</si>
  <si>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</si>
  <si>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</si>
  <si>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</si>
  <si>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</si>
  <si>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</si>
  <si>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</si>
  <si>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</si>
  <si>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</si>
  <si>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</si>
  <si>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</si>
  <si>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</si>
  <si>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</si>
  <si>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</si>
  <si>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</si>
  <si>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</si>
  <si>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</si>
  <si>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</si>
  <si>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</si>
  <si>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</si>
  <si>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</si>
  <si>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</si>
  <si>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</si>
  <si>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</si>
  <si>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</si>
  <si>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</si>
  <si>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</si>
  <si>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</si>
  <si>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</si>
  <si>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</si>
  <si>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</si>
  <si>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</si>
  <si>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</si>
  <si>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</si>
  <si>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</si>
  <si>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</si>
  <si>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</si>
  <si>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</si>
  <si>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</si>
  <si>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</si>
  <si>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</si>
  <si>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</si>
  <si>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</si>
  <si>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</si>
  <si>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</si>
  <si>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</si>
  <si>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</si>
  <si>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</si>
  <si>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</si>
  <si>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</si>
  <si>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</si>
  <si>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</si>
  <si>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</si>
  <si>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</si>
  <si>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</si>
  <si>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</si>
  <si>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</si>
  <si>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</si>
  <si>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</si>
  <si>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</si>
  <si>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</si>
  <si>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</si>
  <si>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</si>
  <si>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</si>
  <si>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</si>
  <si>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</si>
  <si>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</si>
  <si>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</si>
  <si>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</si>
  <si>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</si>
  <si>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</si>
  <si>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</si>
  <si>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</si>
  <si>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</si>
  <si>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</si>
  <si>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</si>
  <si>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</si>
  <si>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</si>
  <si>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</si>
  <si>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</si>
  <si>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</si>
  <si>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</si>
  <si>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</si>
  <si>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</si>
  <si>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</si>
  <si>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</si>
  <si>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</si>
  <si>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</si>
  <si>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</si>
  <si>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</si>
  <si>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</si>
  <si>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</si>
  <si>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</si>
  <si>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</si>
  <si>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</si>
  <si>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</si>
  <si>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</si>
  <si>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</si>
  <si>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</si>
  <si>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</si>
  <si>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</si>
  <si>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</si>
  <si>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</si>
  <si>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</si>
  <si>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</si>
  <si>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</si>
  <si>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</si>
  <si>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</si>
  <si>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</si>
  <si>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</si>
  <si>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</si>
  <si>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</si>
  <si>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</si>
  <si>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</si>
  <si>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</si>
  <si>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</si>
  <si>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</si>
  <si>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</si>
  <si>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</si>
  <si>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</si>
  <si>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</si>
  <si>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</si>
  <si>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</si>
  <si>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</si>
  <si>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</si>
  <si>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</si>
  <si>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</si>
  <si>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</si>
  <si>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</si>
  <si>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</si>
  <si>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</si>
  <si>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</si>
  <si>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</si>
  <si>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</si>
  <si>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</si>
  <si>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</si>
  <si>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</si>
  <si>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</si>
  <si>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</si>
  <si>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</si>
  <si>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</si>
  <si>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</si>
  <si>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</si>
  <si>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</si>
  <si>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</si>
  <si>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</si>
  <si>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</si>
  <si>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</si>
  <si>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</si>
  <si>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</si>
  <si>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</si>
  <si>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</si>
  <si>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</si>
  <si>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</si>
  <si>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</si>
  <si>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</si>
  <si>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</si>
  <si>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</si>
  <si>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</si>
  <si>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</si>
  <si>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</si>
  <si>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</si>
  <si>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</si>
  <si>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</si>
  <si>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</si>
  <si>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</si>
  <si>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</si>
  <si>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</si>
  <si>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</si>
  <si>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</si>
  <si>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</si>
  <si>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</si>
  <si>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</si>
  <si>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</si>
  <si>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</si>
  <si>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</si>
  <si>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</si>
  <si>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</si>
  <si>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</si>
  <si>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</si>
  <si>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</si>
  <si>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</si>
  <si>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</si>
  <si>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</si>
  <si>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</si>
  <si>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</si>
  <si>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</si>
  <si>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</si>
  <si>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</si>
  <si>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</si>
  <si>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</si>
  <si>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</si>
  <si>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</si>
  <si>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</si>
  <si>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</si>
  <si>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</si>
  <si>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</si>
  <si>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</si>
  <si>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</si>
  <si>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</si>
  <si>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</si>
  <si>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</si>
  <si>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</si>
  <si>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</si>
  <si>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</si>
  <si>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</si>
  <si>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</si>
  <si>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</si>
  <si>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</si>
  <si>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</si>
  <si>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</si>
  <si>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</si>
  <si>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</si>
  <si>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</si>
  <si>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</si>
  <si>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</si>
  <si>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</si>
  <si>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</si>
  <si>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</si>
  <si>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</si>
  <si>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</si>
  <si>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</si>
  <si>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</si>
  <si>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</si>
  <si>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</si>
  <si>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</si>
  <si>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</si>
  <si>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</si>
  <si>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</si>
  <si>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</si>
  <si>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</si>
  <si>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</si>
  <si>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</si>
  <si>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</si>
  <si>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</si>
  <si>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</si>
  <si>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</si>
  <si>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</si>
  <si>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</si>
  <si>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</si>
  <si>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</si>
  <si>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</si>
  <si>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</si>
  <si>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</si>
  <si>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</si>
  <si>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</si>
  <si>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</si>
  <si>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</si>
  <si>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</si>
  <si>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</si>
  <si>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</si>
  <si>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</si>
  <si>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</si>
  <si>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</si>
  <si>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</si>
  <si>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</si>
  <si>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</si>
  <si>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</si>
  <si>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</si>
  <si>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</si>
  <si>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</si>
  <si>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</si>
  <si>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</si>
  <si>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</si>
  <si>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</si>
  <si>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</si>
  <si>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</si>
  <si>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</si>
  <si>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</si>
  <si>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</si>
  <si>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</si>
  <si>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</si>
  <si>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</si>
  <si>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</si>
  <si>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</si>
  <si>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</si>
  <si>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</si>
  <si>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</si>
  <si>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</si>
  <si>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</si>
  <si>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</si>
  <si>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</si>
  <si>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</si>
  <si>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</si>
  <si>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</si>
  <si>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</si>
  <si>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</si>
  <si>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</si>
  <si>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</si>
  <si>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</si>
  <si>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</si>
  <si>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</si>
  <si>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</si>
  <si>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</si>
  <si>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</si>
  <si>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</si>
  <si>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</si>
  <si>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</si>
  <si>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</si>
  <si>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</si>
  <si>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</si>
  <si>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</si>
  <si>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</si>
  <si>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</si>
  <si>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</si>
  <si>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</si>
  <si>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</si>
  <si>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</si>
  <si>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</si>
  <si>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</si>
  <si>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</si>
  <si>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</si>
  <si>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</si>
  <si>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</si>
  <si>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</si>
  <si>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</si>
  <si>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</si>
  <si>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</si>
  <si>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</si>
  <si>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</si>
  <si>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</si>
  <si>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</si>
  <si>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</si>
  <si>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</si>
  <si>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</si>
  <si>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</si>
  <si>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</si>
  <si>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</si>
  <si>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</si>
  <si>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</si>
  <si>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</si>
  <si>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</si>
  <si>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</si>
  <si>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</si>
  <si>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</si>
  <si>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</si>
  <si>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</si>
  <si>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</si>
  <si>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</si>
  <si>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</si>
  <si>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</si>
  <si>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</si>
  <si>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</si>
  <si>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</si>
  <si>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</si>
  <si>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</si>
  <si>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</si>
  <si>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</si>
  <si>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</si>
  <si>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</si>
  <si>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</si>
  <si>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</si>
  <si>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</si>
  <si>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</si>
  <si>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</si>
  <si>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</si>
  <si>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</si>
  <si>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</si>
  <si>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</si>
  <si>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</si>
  <si>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</si>
  <si>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</si>
  <si>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</si>
  <si>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</si>
  <si>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</si>
  <si>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</si>
  <si>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</si>
  <si>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</si>
  <si>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</si>
  <si>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</si>
  <si>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</si>
  <si>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</si>
  <si>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</si>
  <si>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</si>
  <si>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</si>
  <si>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</si>
  <si>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</si>
  <si>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</si>
  <si>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</si>
  <si>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</si>
  <si>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</si>
  <si>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</si>
  <si>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</si>
  <si>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</si>
  <si>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</si>
  <si>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</si>
  <si>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</si>
  <si>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</si>
  <si>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</si>
  <si>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</si>
  <si>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</si>
  <si>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</si>
  <si>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</si>
  <si>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</si>
  <si>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</si>
  <si>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</si>
  <si>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</si>
  <si>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</si>
  <si>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</si>
  <si>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</si>
  <si>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</si>
  <si>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</si>
  <si>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</si>
  <si>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</si>
  <si>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</si>
  <si>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</si>
  <si>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</si>
  <si>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</si>
  <si>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</si>
  <si>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</si>
  <si>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</si>
  <si>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</si>
  <si>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</si>
  <si>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</si>
  <si>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</si>
  <si>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</si>
  <si>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</si>
  <si>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</si>
  <si>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</si>
  <si>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</si>
  <si>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</si>
  <si>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</si>
  <si>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</si>
  <si>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</si>
  <si>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</si>
  <si>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</si>
  <si>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</si>
  <si>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</si>
  <si>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</si>
  <si>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</si>
  <si>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</si>
  <si>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</si>
  <si>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</si>
  <si>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</si>
  <si>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</si>
  <si>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</si>
  <si>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</si>
  <si>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</si>
  <si>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</si>
  <si>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</si>
  <si>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</si>
  <si>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</si>
  <si>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</si>
  <si>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</si>
  <si>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</si>
  <si>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</si>
  <si>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</si>
  <si>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</si>
  <si>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</si>
  <si>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</si>
  <si>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</si>
  <si>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</si>
  <si>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</si>
  <si>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</si>
  <si>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</si>
  <si>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</si>
  <si>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</si>
  <si>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</si>
  <si>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</si>
  <si>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</si>
  <si>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</si>
  <si>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</si>
  <si>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</si>
  <si>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</si>
  <si>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</si>
  <si>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</si>
  <si>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</si>
  <si>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</si>
  <si>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</si>
  <si>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</si>
  <si>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</si>
  <si>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</si>
  <si>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</si>
  <si>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</si>
  <si>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</si>
  <si>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</si>
  <si>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</si>
  <si>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</si>
  <si>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</si>
  <si>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</si>
  <si>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</si>
  <si>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</si>
  <si>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</si>
  <si>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</si>
  <si>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</si>
  <si>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</si>
  <si>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</si>
  <si>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</si>
  <si>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</si>
  <si>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</si>
  <si>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</si>
  <si>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</si>
  <si>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</si>
  <si>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</si>
  <si>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</si>
  <si>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</si>
  <si>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</si>
  <si>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</si>
  <si>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</si>
  <si>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</si>
  <si>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</si>
  <si>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</si>
  <si>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</si>
  <si>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</si>
  <si>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</si>
  <si>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</si>
  <si>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</si>
  <si>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</si>
  <si>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</si>
  <si>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</si>
  <si>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</si>
  <si>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</si>
  <si>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</si>
  <si>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</si>
  <si>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</si>
  <si>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</si>
  <si>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</si>
  <si>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</si>
  <si>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</si>
  <si>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</si>
  <si>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</si>
  <si>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</si>
  <si>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</si>
  <si>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</si>
  <si>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</si>
  <si>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</si>
  <si>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</si>
  <si>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</si>
  <si>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</si>
  <si>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</si>
  <si>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</si>
  <si>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</si>
  <si>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</si>
  <si>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</si>
  <si>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</si>
  <si>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</si>
  <si>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</si>
  <si>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</si>
  <si>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</si>
  <si>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</si>
  <si>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</si>
  <si>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</si>
  <si>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</si>
  <si>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</si>
  <si>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</si>
  <si>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</si>
  <si>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</si>
  <si>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</si>
  <si>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</si>
  <si>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</si>
  <si>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</si>
  <si>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</si>
  <si>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</si>
  <si>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</si>
  <si>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</si>
  <si>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</si>
  <si>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</si>
  <si>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</si>
  <si>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</si>
  <si>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</si>
  <si>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</si>
  <si>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</si>
  <si>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</si>
  <si>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</si>
  <si>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</si>
  <si>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</si>
  <si>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</si>
  <si>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</si>
  <si>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</si>
  <si>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</si>
  <si>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</si>
  <si>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</si>
  <si>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</si>
  <si>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</si>
  <si>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</si>
  <si>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</si>
  <si>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</si>
  <si>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</si>
  <si>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</si>
  <si>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</si>
  <si>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</si>
  <si>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</si>
  <si>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</si>
  <si>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</si>
  <si>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</si>
  <si>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</si>
  <si>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</si>
  <si>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</si>
  <si>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</si>
  <si>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</si>
  <si>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</si>
  <si>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</si>
  <si>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</si>
  <si>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</si>
  <si>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</si>
  <si>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</si>
  <si>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</si>
  <si>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</si>
  <si>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</si>
  <si>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</si>
  <si>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</si>
  <si>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</si>
  <si>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</si>
  <si>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</si>
  <si>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</si>
  <si>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</si>
  <si>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</si>
  <si>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</si>
  <si>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</si>
  <si>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</si>
  <si>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</si>
  <si>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</si>
  <si>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</si>
  <si>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</si>
  <si>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</si>
  <si>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</si>
  <si>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</si>
  <si>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</si>
  <si>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</si>
  <si>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</si>
  <si>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</si>
  <si>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</si>
  <si>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</si>
  <si>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</si>
  <si>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</si>
  <si>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</si>
  <si>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</si>
  <si>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</si>
  <si>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</si>
  <si>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</si>
  <si>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</si>
  <si>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</si>
  <si>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</si>
  <si>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</si>
  <si>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</si>
  <si>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</si>
  <si>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</si>
  <si>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</si>
  <si>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</si>
  <si>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</si>
  <si>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</si>
  <si>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</si>
  <si>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</si>
  <si>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</si>
  <si>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</si>
  <si>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</si>
  <si>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</si>
  <si>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</si>
  <si>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</si>
  <si>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</si>
  <si>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</si>
  <si>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</si>
  <si>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</si>
  <si>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</si>
  <si>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</si>
  <si>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</si>
  <si>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</si>
  <si>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</si>
  <si>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</si>
  <si>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</si>
  <si>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</si>
  <si>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</si>
  <si>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</si>
  <si>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</si>
  <si>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</si>
  <si>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</si>
  <si>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</si>
  <si>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</si>
  <si>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</si>
  <si>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</si>
  <si>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</si>
  <si>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</si>
  <si>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</si>
  <si>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</si>
  <si>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</si>
  <si>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</si>
  <si>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</si>
  <si>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</si>
  <si>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</si>
  <si>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</si>
  <si>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</si>
  <si>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</si>
  <si>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</si>
  <si>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</si>
  <si>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</si>
  <si>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</si>
  <si>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</si>
  <si>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</si>
  <si>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</si>
  <si>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</si>
  <si>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</si>
  <si>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</si>
  <si>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</si>
  <si>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</si>
  <si>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</si>
  <si>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</si>
  <si>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</si>
  <si>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</si>
  <si>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</si>
  <si>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</si>
  <si>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</si>
  <si>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</si>
  <si>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</si>
  <si>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</si>
  <si>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</si>
  <si>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</si>
  <si>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</si>
  <si>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</si>
  <si>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</si>
  <si>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</si>
  <si>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</si>
  <si>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</si>
  <si>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</si>
  <si>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</si>
  <si>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</si>
  <si>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</si>
  <si>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</si>
  <si>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</si>
  <si>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</si>
  <si>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</si>
  <si>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</si>
  <si>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</si>
  <si>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</si>
  <si>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</si>
  <si>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</si>
  <si>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</si>
  <si>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</si>
  <si>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</si>
  <si>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</si>
  <si>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</si>
  <si>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</si>
  <si>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</si>
  <si>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</si>
  <si>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</si>
  <si>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</si>
  <si>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</si>
  <si>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</si>
  <si>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</si>
  <si>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</si>
  <si>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</si>
  <si>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</si>
  <si>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</si>
  <si>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</si>
  <si>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</si>
  <si>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</si>
  <si>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</si>
  <si>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</si>
  <si>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</si>
  <si>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</si>
  <si>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</si>
  <si>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</si>
  <si>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</si>
  <si>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</si>
  <si>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</si>
  <si>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</si>
  <si>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</si>
  <si>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</si>
  <si>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</si>
  <si>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</si>
  <si>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</si>
  <si>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</si>
  <si>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</si>
  <si>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</si>
  <si>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</si>
  <si>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</si>
  <si>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</si>
  <si>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</si>
  <si>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</si>
  <si>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</si>
  <si>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</si>
  <si>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</si>
  <si>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</si>
  <si>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</si>
  <si>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</si>
  <si>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</si>
  <si>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</si>
  <si>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</si>
  <si>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</si>
  <si>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</si>
  <si>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</si>
  <si>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</si>
  <si>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</si>
  <si>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</si>
  <si>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</si>
  <si>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</si>
  <si>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</si>
  <si>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</si>
  <si>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</si>
  <si>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</si>
  <si>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</si>
  <si>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</si>
  <si>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</si>
  <si>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</si>
  <si>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</si>
  <si>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</si>
  <si>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</si>
  <si>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</si>
  <si>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</si>
  <si>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</si>
  <si>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</si>
  <si>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</si>
  <si>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</si>
  <si>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</si>
  <si>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</si>
  <si>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</si>
  <si>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</si>
  <si>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</si>
  <si>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</si>
  <si>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</si>
  <si>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</si>
  <si>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</si>
  <si>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</si>
  <si>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</si>
  <si>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</si>
  <si>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</si>
  <si>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</si>
  <si>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</si>
  <si>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</si>
  <si>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</si>
  <si>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</si>
  <si>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</si>
  <si>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</si>
  <si>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</si>
  <si>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</si>
  <si>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</si>
  <si>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</si>
  <si>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</si>
  <si>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</si>
  <si>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</si>
  <si>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</si>
  <si>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</si>
  <si>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</si>
  <si>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</si>
  <si>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</si>
  <si>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</si>
  <si>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</si>
  <si>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</si>
  <si>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</si>
  <si>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</si>
  <si>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</si>
  <si>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</si>
  <si>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</si>
  <si>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</si>
  <si>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</si>
  <si>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</si>
  <si>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</si>
  <si>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</si>
  <si>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</si>
  <si>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</si>
  <si>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</si>
  <si>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</si>
  <si>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</si>
  <si>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</si>
  <si>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</si>
  <si>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</si>
  <si>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</si>
  <si>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</si>
  <si>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</si>
  <si>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</si>
  <si>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</si>
  <si>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</si>
  <si>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</si>
  <si>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</si>
  <si>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</si>
  <si>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</si>
  <si>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</si>
  <si>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</si>
  <si>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</si>
  <si>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</si>
  <si>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</si>
  <si>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</si>
  <si>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</si>
  <si>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</si>
  <si>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</si>
  <si>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</si>
  <si>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</si>
  <si>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</si>
  <si>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</si>
  <si>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</si>
  <si>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</si>
  <si>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</si>
  <si>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</si>
  <si>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</si>
  <si>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</si>
  <si>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</si>
  <si>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</si>
  <si>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</si>
  <si>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</si>
  <si>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</si>
  <si>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</si>
  <si>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</si>
  <si>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</si>
  <si>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</si>
  <si>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</si>
  <si>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</si>
  <si>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</si>
  <si>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</si>
  <si>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</si>
  <si>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</si>
  <si>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</si>
  <si>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</si>
  <si>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</si>
  <si>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</si>
  <si>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</si>
  <si>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</si>
  <si>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</si>
  <si>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</si>
  <si>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</si>
  <si>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</si>
  <si>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</si>
  <si>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</si>
  <si>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</si>
  <si>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</si>
  <si>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</si>
  <si>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</si>
  <si>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</si>
  <si>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</si>
  <si>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</si>
  <si>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</si>
  <si>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</si>
  <si>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</si>
  <si>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</si>
  <si>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</si>
  <si>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</si>
  <si>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</si>
  <si>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</si>
  <si>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</si>
  <si>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</si>
  <si>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</si>
  <si>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</si>
  <si>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</si>
  <si>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</si>
  <si>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</si>
  <si>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</si>
  <si>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</si>
  <si>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</si>
  <si>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</si>
  <si>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</si>
  <si>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</si>
  <si>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</si>
  <si>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</si>
  <si>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</si>
  <si>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</si>
  <si>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</si>
  <si>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</si>
  <si>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</si>
  <si>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</si>
  <si>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</si>
  <si>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</si>
  <si>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</si>
  <si>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</si>
  <si>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</si>
  <si>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</si>
  <si>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</si>
  <si>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</si>
  <si>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</si>
  <si>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</si>
  <si>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</si>
  <si>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</si>
  <si>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</si>
  <si>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</si>
  <si>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</si>
  <si>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</si>
  <si>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</si>
  <si>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</si>
  <si>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</si>
  <si>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</si>
  <si>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</si>
  <si>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</si>
  <si>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</si>
  <si>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</si>
  <si>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</si>
  <si>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</si>
  <si>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</si>
  <si>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</si>
  <si>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</si>
  <si>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</si>
  <si>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</si>
  <si>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</si>
  <si>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</si>
  <si>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</si>
  <si>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</si>
  <si>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</si>
  <si>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</si>
  <si>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</si>
  <si>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</si>
  <si>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</si>
  <si>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</si>
  <si>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</si>
  <si>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</si>
  <si>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</si>
  <si>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</si>
  <si>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</si>
  <si>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</si>
  <si>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</si>
  <si>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</si>
  <si>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</si>
  <si>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</si>
  <si>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</si>
  <si>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</si>
  <si>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</si>
  <si>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</si>
  <si>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</si>
  <si>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</si>
  <si>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</si>
  <si>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</si>
  <si>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</si>
  <si>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</si>
  <si>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</si>
  <si>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</si>
  <si>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</si>
  <si>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</si>
  <si>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</si>
  <si>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</si>
  <si>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</si>
  <si>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</si>
  <si>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</si>
  <si>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</si>
  <si>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</si>
  <si>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</si>
  <si>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</si>
  <si>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</si>
  <si>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</si>
  <si>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</si>
  <si>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</si>
  <si>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</si>
  <si>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</si>
  <si>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</si>
  <si>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</si>
  <si>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</si>
  <si>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</si>
  <si>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</si>
  <si>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</si>
  <si>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</si>
  <si>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</si>
  <si>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</si>
  <si>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</si>
  <si>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</si>
  <si>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</si>
  <si>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</si>
  <si>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</si>
  <si>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</si>
  <si>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</si>
  <si>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</si>
  <si>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</si>
  <si>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</si>
  <si>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</si>
  <si>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</si>
  <si>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</si>
  <si>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</si>
  <si>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</si>
  <si>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</si>
  <si>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</si>
  <si>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</si>
  <si>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</si>
  <si>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</si>
  <si>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</si>
  <si>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</si>
  <si>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</si>
  <si>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</si>
  <si>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</si>
  <si>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</si>
  <si>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</si>
  <si>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</si>
  <si>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</si>
  <si>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</si>
  <si>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</si>
  <si>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</si>
  <si>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</si>
  <si>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</si>
  <si>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</si>
  <si>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</si>
  <si>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</si>
  <si>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</si>
  <si>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</si>
  <si>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</si>
  <si>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</si>
  <si>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</si>
  <si>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</si>
  <si>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</si>
  <si>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</si>
  <si>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</si>
  <si>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</si>
  <si>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</si>
  <si>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</si>
  <si>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</si>
  <si>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</si>
  <si>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</si>
  <si>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</si>
  <si>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</si>
  <si>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</si>
  <si>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</si>
  <si>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</si>
  <si>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</si>
  <si>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</si>
  <si>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</si>
  <si>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</si>
  <si>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</si>
  <si>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</si>
  <si>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</si>
  <si>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</si>
  <si>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</si>
  <si>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</si>
  <si>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</si>
  <si>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</si>
  <si>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</si>
  <si>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</si>
  <si>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</si>
  <si>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</si>
  <si>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</si>
  <si>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</si>
  <si>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</si>
  <si>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</si>
  <si>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</si>
  <si>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</si>
  <si>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</si>
  <si>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</si>
  <si>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</si>
  <si>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</si>
  <si>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</si>
  <si>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</si>
  <si>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</si>
  <si>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</si>
  <si>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</si>
  <si>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</si>
  <si>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</si>
  <si>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</si>
  <si>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</si>
  <si>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</si>
  <si>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</si>
  <si>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</si>
  <si>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</si>
  <si>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</si>
  <si>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</si>
  <si>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</si>
  <si>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</si>
  <si>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</si>
  <si>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</si>
  <si>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</si>
  <si>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</si>
  <si>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</si>
  <si>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</si>
  <si>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</si>
  <si>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</si>
  <si>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</si>
  <si>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</si>
  <si>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</si>
  <si>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</si>
  <si>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</si>
  <si>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</si>
  <si>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</si>
  <si>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</si>
  <si>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</si>
  <si>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</si>
  <si>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</si>
  <si>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</si>
  <si>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</si>
  <si>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</si>
  <si>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</si>
  <si>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</si>
  <si>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</si>
  <si>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</si>
  <si>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</si>
  <si>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</si>
  <si>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</si>
  <si>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</si>
  <si>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</si>
  <si>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</si>
  <si>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</si>
  <si>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</si>
  <si>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</si>
  <si>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</si>
  <si>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</si>
  <si>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</si>
  <si>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</si>
  <si>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</si>
  <si>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</si>
  <si>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</si>
  <si>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</si>
  <si>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</si>
  <si>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</si>
  <si>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</si>
  <si>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</si>
  <si>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</si>
  <si>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</si>
  <si>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</si>
  <si>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</si>
  <si>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</si>
  <si>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</si>
  <si>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</si>
  <si>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</si>
  <si>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</si>
  <si>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</si>
  <si>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</si>
  <si>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</si>
  <si>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</si>
  <si>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</si>
  <si>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</si>
  <si>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</si>
  <si>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</si>
  <si>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</si>
  <si>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</si>
  <si>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</si>
  <si>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</si>
  <si>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</si>
  <si>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</si>
  <si>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</si>
  <si>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</si>
  <si>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</si>
  <si>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</si>
  <si>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</si>
  <si>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</si>
  <si>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</si>
  <si>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</si>
  <si>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</si>
  <si>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</si>
  <si>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</si>
  <si>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</si>
  <si>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</si>
  <si>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</si>
  <si>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</si>
  <si>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</si>
  <si>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</si>
  <si>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</si>
  <si>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</si>
  <si>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</si>
  <si>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</si>
  <si>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</si>
  <si>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</si>
  <si>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</si>
  <si>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</si>
  <si>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</si>
  <si>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</si>
  <si>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</si>
  <si>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</si>
  <si>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</si>
  <si>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</si>
  <si>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</si>
  <si>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</si>
  <si>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</si>
  <si>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</si>
  <si>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</si>
  <si>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</si>
  <si>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</si>
  <si>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</si>
  <si>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</si>
  <si>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</si>
  <si>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</si>
  <si>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</si>
  <si>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</si>
  <si>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</si>
  <si>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</si>
  <si>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</si>
  <si>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</si>
  <si>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</si>
  <si>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</si>
  <si>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</si>
  <si>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</si>
  <si>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</si>
  <si>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</si>
  <si>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</si>
  <si>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</si>
  <si>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</si>
  <si>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</si>
  <si>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</si>
  <si>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</si>
  <si>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</si>
  <si>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</si>
  <si>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</si>
  <si>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</si>
  <si>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</si>
  <si>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</si>
  <si>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</si>
  <si>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</si>
  <si>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</si>
  <si>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</si>
  <si>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</si>
  <si>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</si>
  <si>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</si>
  <si>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</si>
  <si>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</si>
  <si>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</si>
  <si>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</si>
  <si>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</si>
  <si>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</si>
  <si>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</si>
  <si>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</si>
  <si>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</si>
  <si>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</si>
  <si>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</si>
  <si>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</si>
  <si>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</si>
  <si>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</si>
  <si>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</si>
  <si>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</si>
  <si>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</si>
  <si>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</si>
  <si>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</si>
  <si>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</si>
  <si>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</si>
  <si>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</si>
  <si>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</si>
  <si>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</si>
  <si>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</si>
  <si>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</si>
  <si>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</si>
  <si>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</si>
  <si>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</si>
  <si>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</si>
  <si>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</si>
  <si>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</si>
  <si>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</si>
  <si>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</si>
  <si>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</si>
  <si>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</si>
  <si>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</si>
  <si>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</si>
  <si>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</si>
  <si>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</si>
  <si>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</si>
  <si>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</si>
  <si>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</si>
  <si>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</si>
  <si>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</si>
  <si>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</si>
  <si>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</si>
  <si>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</si>
  <si>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</si>
  <si>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</si>
  <si>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</si>
  <si>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</si>
  <si>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</si>
  <si>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</si>
  <si>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</si>
  <si>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</si>
  <si>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</si>
  <si>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</si>
  <si>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</si>
  <si>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</si>
  <si>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</si>
  <si>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</si>
  <si>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</si>
  <si>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</si>
  <si>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</si>
  <si>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</si>
  <si>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</si>
  <si>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</si>
  <si>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</si>
  <si>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</si>
  <si>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</si>
  <si>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</si>
  <si>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</si>
  <si>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</si>
  <si>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</si>
  <si>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</si>
  <si>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</si>
  <si>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</si>
  <si>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</si>
  <si>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</si>
  <si>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</si>
  <si>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</si>
  <si>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</si>
  <si>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</si>
  <si>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</si>
  <si>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</si>
  <si>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</si>
  <si>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</si>
  <si>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</si>
  <si>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</si>
  <si>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</si>
  <si>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</si>
  <si>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</si>
  <si>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</si>
  <si>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</si>
  <si>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</si>
  <si>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</si>
  <si>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</si>
  <si>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</si>
  <si>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</si>
  <si>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</si>
  <si>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</si>
  <si>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</si>
  <si>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</si>
  <si>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</si>
  <si>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</si>
  <si>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</si>
  <si>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</si>
  <si>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</si>
  <si>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</si>
  <si>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</si>
  <si>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</si>
  <si>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</si>
  <si>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</si>
  <si>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</si>
  <si>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</si>
  <si>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</si>
  <si>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</si>
  <si>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</si>
  <si>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</si>
  <si>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</si>
  <si>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</si>
  <si>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</si>
  <si>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</si>
  <si>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</si>
  <si>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</si>
  <si>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</si>
  <si>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</si>
  <si>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</si>
  <si>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</si>
  <si>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</si>
  <si>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</si>
  <si>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</si>
  <si>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</si>
  <si>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</si>
  <si>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</si>
  <si>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</si>
  <si>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</si>
  <si>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</si>
  <si>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</si>
  <si>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</si>
  <si>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</si>
  <si>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</si>
  <si>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</si>
  <si>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</si>
  <si>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</si>
  <si>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</si>
  <si>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</si>
  <si>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</si>
  <si>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</si>
  <si>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</si>
  <si>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</si>
  <si>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</si>
  <si>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</si>
  <si>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</si>
  <si>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</si>
  <si>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</si>
  <si>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</si>
  <si>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</si>
  <si>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</si>
  <si>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</si>
  <si>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</si>
  <si>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</si>
  <si>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</si>
  <si>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</si>
  <si>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</si>
  <si>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</si>
  <si>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</si>
  <si>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</si>
  <si>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</si>
  <si>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</si>
  <si>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</si>
  <si>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</si>
  <si>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</si>
  <si>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</si>
  <si>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</si>
  <si>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</si>
  <si>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</si>
  <si>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</si>
  <si>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</si>
  <si>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</si>
  <si>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</si>
  <si>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</si>
  <si>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</si>
  <si>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</si>
  <si>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</si>
  <si>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</si>
  <si>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</si>
  <si>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</si>
  <si>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</si>
  <si>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</si>
  <si>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</si>
  <si>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</si>
  <si>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</si>
  <si>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</si>
  <si>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</si>
  <si>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</si>
  <si>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</si>
  <si>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</si>
  <si>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</si>
  <si>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</si>
  <si>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</si>
  <si>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</si>
  <si>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</si>
  <si>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</si>
  <si>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</si>
  <si>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</si>
  <si>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</si>
  <si>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</si>
  <si>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</si>
  <si>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</si>
  <si>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</si>
  <si>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</si>
  <si>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</si>
  <si>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</si>
  <si>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</si>
  <si>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</si>
  <si>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</si>
  <si>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</si>
  <si>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</si>
  <si>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</si>
  <si>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</si>
  <si>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</si>
  <si>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</si>
  <si>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</si>
  <si>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</si>
  <si>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</si>
  <si>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</si>
  <si>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</si>
  <si>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</si>
  <si>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</si>
  <si>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</si>
  <si>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</si>
  <si>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</si>
  <si>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</si>
  <si>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</si>
  <si>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</si>
  <si>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</si>
  <si>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</si>
  <si>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</si>
  <si>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</si>
  <si>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</si>
  <si>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</si>
  <si>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</si>
  <si>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</si>
  <si>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</si>
  <si>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</si>
  <si>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</si>
  <si>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</si>
  <si>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</si>
  <si>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</si>
  <si>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</si>
  <si>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</si>
  <si>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</si>
  <si>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</si>
  <si>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</si>
  <si>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</si>
  <si>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</si>
  <si>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</si>
  <si>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</si>
  <si>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</si>
  <si>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</si>
  <si>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</si>
  <si>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</si>
  <si>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</si>
  <si>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</si>
  <si>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</si>
  <si>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</si>
  <si>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</si>
  <si>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</si>
  <si>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</si>
  <si>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</si>
  <si>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</si>
  <si>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</si>
  <si>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</si>
  <si>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</si>
  <si>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</si>
  <si>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</si>
  <si>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</si>
  <si>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</si>
  <si>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</si>
  <si>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</si>
  <si>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</si>
  <si>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</si>
  <si>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</si>
  <si>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</si>
  <si>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</si>
  <si>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</si>
  <si>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</si>
  <si>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</si>
  <si>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</si>
  <si>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</si>
  <si>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</si>
  <si>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</si>
  <si>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</si>
  <si>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</si>
  <si>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</si>
  <si>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</si>
  <si>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</si>
  <si>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</si>
  <si>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</si>
  <si>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</si>
  <si>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</si>
  <si>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</si>
  <si>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</si>
  <si>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</si>
  <si>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</si>
  <si>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</si>
  <si>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</si>
  <si>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</si>
  <si>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</si>
  <si>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</si>
  <si>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</si>
  <si>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</si>
  <si>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</si>
  <si>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</si>
  <si>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</si>
  <si>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</si>
  <si>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</si>
  <si>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</si>
  <si>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</si>
  <si>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</si>
  <si>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</si>
  <si>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</si>
  <si>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</si>
  <si>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</si>
  <si>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</si>
  <si>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</si>
  <si>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</si>
  <si>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</si>
  <si>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</si>
  <si>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</si>
  <si>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</si>
  <si>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</si>
  <si>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</si>
  <si>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</si>
  <si>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</si>
  <si>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</si>
  <si>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</si>
  <si>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</si>
  <si>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</si>
  <si>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</si>
  <si>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</si>
  <si>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</si>
  <si>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</si>
  <si>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</si>
  <si>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</si>
  <si>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</si>
  <si>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</si>
  <si>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</si>
  <si>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</si>
  <si>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</si>
  <si>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</si>
  <si>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</si>
  <si>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</si>
  <si>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</si>
  <si>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</si>
  <si>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</si>
  <si>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</si>
  <si>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</si>
  <si>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</si>
  <si>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</si>
  <si>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</si>
  <si>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</si>
  <si>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</si>
  <si>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</si>
  <si>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</si>
  <si>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</si>
  <si>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</si>
  <si>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</si>
  <si>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</si>
  <si>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</si>
  <si>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</si>
  <si>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</si>
  <si>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</si>
  <si>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</si>
  <si>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</si>
  <si>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</si>
  <si>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</si>
  <si>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</si>
  <si>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</si>
  <si>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</si>
  <si>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</si>
  <si>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</si>
  <si>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</si>
  <si>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</si>
  <si>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</si>
  <si>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</si>
  <si>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</si>
  <si>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</si>
  <si>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</si>
  <si>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</si>
  <si>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</si>
  <si>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</si>
  <si>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</si>
  <si>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</si>
  <si>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</si>
  <si>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</si>
  <si>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</si>
  <si>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</si>
  <si>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</si>
  <si>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</si>
  <si>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</si>
  <si>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</si>
  <si>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</si>
  <si>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</si>
  <si>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</si>
  <si>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</si>
  <si>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</si>
  <si>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</si>
  <si>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</si>
  <si>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</si>
  <si>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</si>
  <si>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</si>
  <si>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</si>
  <si>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</si>
  <si>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</si>
  <si>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</si>
  <si>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</si>
  <si>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</si>
  <si>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</si>
  <si>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</si>
  <si>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</si>
  <si>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</si>
  <si>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</si>
  <si>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</si>
  <si>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</si>
  <si>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</si>
  <si>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</si>
  <si>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</si>
  <si>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</si>
  <si>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</si>
  <si>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</si>
  <si>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</si>
  <si>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</si>
  <si>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</si>
  <si>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</si>
  <si>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</si>
  <si>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</si>
  <si>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</si>
  <si>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</si>
  <si>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</si>
  <si>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</si>
  <si>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</si>
  <si>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</si>
  <si>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</si>
  <si>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</si>
  <si>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</si>
  <si>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</si>
  <si>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</si>
  <si>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</si>
  <si>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</si>
  <si>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</si>
  <si>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</si>
  <si>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</si>
  <si>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</si>
  <si>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</si>
  <si>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</si>
  <si>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</si>
  <si>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</si>
  <si>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</si>
  <si>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</si>
  <si>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</si>
  <si>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</si>
  <si>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</si>
  <si>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</si>
  <si>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</si>
  <si>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</si>
  <si>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</si>
  <si>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</si>
  <si>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</si>
  <si>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</si>
  <si>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</si>
  <si>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</si>
  <si>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</si>
  <si>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</si>
  <si>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</si>
  <si>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</si>
  <si>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</si>
  <si>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</si>
  <si>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</si>
  <si>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</si>
  <si>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</si>
  <si>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</si>
  <si>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</si>
  <si>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</si>
  <si>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</si>
  <si>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</si>
  <si>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</si>
  <si>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</si>
  <si>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</si>
  <si>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</si>
  <si>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</si>
  <si>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</si>
  <si>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</si>
  <si>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</si>
  <si>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</si>
  <si>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</si>
  <si>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</si>
  <si>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</si>
  <si>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</si>
  <si>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</si>
  <si>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</si>
  <si>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</si>
  <si>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</si>
  <si>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</si>
  <si>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</si>
  <si>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</si>
  <si>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</si>
  <si>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</si>
  <si>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</si>
  <si>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</si>
  <si>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</si>
  <si>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</si>
  <si>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</si>
  <si>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</si>
  <si>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</si>
  <si>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</si>
  <si>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</si>
  <si>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</si>
  <si>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</si>
  <si>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</si>
  <si>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</si>
  <si>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</si>
  <si>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</si>
  <si>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</si>
  <si>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</si>
  <si>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</si>
  <si>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</si>
  <si>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</si>
  <si>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</si>
  <si>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</si>
  <si>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</si>
  <si>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</si>
  <si>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</si>
  <si>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</si>
  <si>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</si>
  <si>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</si>
  <si>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</si>
  <si>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</si>
  <si>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</si>
  <si>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</si>
  <si>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</si>
  <si>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</si>
  <si>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</si>
  <si>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</si>
  <si>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</si>
  <si>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</si>
  <si>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</si>
  <si>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</si>
  <si>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</si>
  <si>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</si>
  <si>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</si>
  <si>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</si>
  <si>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</si>
  <si>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</si>
  <si>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</si>
  <si>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</si>
  <si>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</si>
  <si>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</si>
  <si>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</si>
  <si>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</si>
  <si>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</si>
  <si>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</si>
  <si>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</si>
  <si>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</si>
  <si>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</si>
  <si>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</si>
  <si>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</si>
  <si>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</si>
  <si>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</si>
  <si>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</si>
  <si>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</si>
  <si>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</si>
  <si>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</si>
  <si>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</si>
  <si>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</si>
  <si>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</si>
  <si>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</si>
  <si>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</si>
  <si>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</si>
  <si>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</si>
  <si>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</si>
  <si>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</si>
  <si>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</si>
  <si>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</si>
  <si>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</si>
  <si>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</si>
  <si>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</si>
  <si>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</si>
  <si>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</si>
  <si>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</si>
  <si>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</si>
  <si>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</si>
  <si>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</si>
  <si>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</si>
  <si>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</si>
  <si>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</si>
  <si>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</si>
  <si>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</si>
  <si>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</si>
  <si>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</si>
  <si>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</si>
  <si>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</si>
  <si>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</si>
  <si>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</si>
  <si>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</si>
  <si>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</si>
  <si>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</si>
  <si>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</si>
  <si>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</si>
  <si>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</si>
  <si>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</si>
  <si>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</si>
  <si>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</si>
  <si>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</si>
  <si>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</si>
  <si>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</si>
  <si>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</si>
  <si>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</si>
  <si>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</si>
  <si>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</si>
  <si>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</si>
  <si>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</si>
  <si>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</si>
  <si>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</si>
  <si>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</si>
  <si>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</si>
  <si>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</si>
  <si>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</si>
  <si>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</si>
  <si>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</si>
  <si>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</si>
  <si>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</si>
  <si>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</si>
  <si>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</si>
  <si>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</si>
  <si>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</si>
  <si>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</si>
  <si>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</si>
  <si>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</si>
  <si>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</si>
  <si>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</si>
  <si>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</si>
  <si>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</si>
  <si>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</si>
  <si>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</si>
  <si>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</si>
  <si>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</si>
  <si>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</si>
  <si>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</si>
  <si>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</si>
  <si>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</si>
  <si>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</si>
  <si>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</si>
  <si>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</si>
  <si>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</si>
  <si>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</si>
  <si>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</si>
  <si>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</si>
  <si>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</si>
  <si>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</si>
  <si>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</si>
  <si>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</si>
  <si>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</si>
  <si>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</si>
  <si>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</si>
  <si>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</si>
  <si>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</si>
  <si>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</si>
  <si>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</si>
  <si>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</si>
  <si>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</si>
  <si>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</si>
  <si>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</si>
  <si>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</si>
  <si>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</si>
  <si>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</si>
  <si>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</si>
  <si>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</si>
  <si>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</si>
  <si>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</si>
  <si>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</si>
  <si>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</si>
  <si>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</si>
  <si>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</si>
  <si>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</si>
  <si>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</si>
  <si>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</si>
  <si>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</si>
  <si>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</si>
  <si>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</si>
  <si>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</si>
  <si>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</si>
  <si>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</si>
  <si>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</si>
  <si>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</si>
  <si>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</si>
  <si>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</si>
  <si>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</si>
  <si>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</si>
  <si>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</si>
  <si>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</si>
  <si>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</si>
  <si>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</si>
  <si>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</si>
  <si>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</si>
  <si>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</si>
  <si>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</si>
  <si>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</si>
  <si>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</si>
  <si>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</si>
  <si>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</si>
  <si>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</si>
  <si>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</si>
  <si>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</si>
  <si>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</si>
  <si>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</si>
  <si>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</si>
  <si>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</si>
  <si>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</si>
  <si>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</si>
  <si>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</si>
  <si>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</si>
  <si>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</si>
  <si>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</si>
  <si>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</si>
  <si>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</si>
  <si>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</si>
  <si>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</si>
  <si>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</si>
  <si>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</si>
  <si>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</si>
  <si>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</si>
  <si>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</si>
  <si>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</si>
  <si>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</si>
  <si>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</si>
  <si>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</si>
  <si>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</si>
  <si>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</si>
  <si>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</si>
  <si>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</si>
  <si>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</si>
  <si>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</si>
  <si>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</si>
  <si>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</si>
  <si>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</si>
  <si>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</si>
  <si>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</si>
  <si>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</si>
  <si>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</si>
  <si>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</si>
  <si>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</si>
  <si>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</si>
  <si>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</si>
  <si>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</si>
  <si>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</si>
  <si>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</si>
  <si>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</si>
  <si>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</si>
  <si>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</si>
  <si>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</si>
  <si>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</si>
  <si>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</si>
  <si>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</si>
  <si>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</si>
  <si>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</si>
  <si>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</si>
  <si>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</si>
  <si>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</si>
  <si>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</si>
  <si>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</si>
  <si>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</si>
  <si>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</si>
  <si>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</si>
  <si>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</si>
  <si>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</si>
  <si>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</si>
  <si>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</si>
  <si>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</si>
  <si>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</si>
  <si>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</si>
  <si>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</si>
  <si>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</si>
  <si>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</si>
  <si>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</si>
  <si>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</si>
  <si>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</si>
  <si>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</si>
  <si>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</si>
  <si>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</si>
  <si>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</si>
  <si>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</si>
  <si>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</si>
  <si>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</si>
  <si>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</si>
  <si>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</si>
  <si>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</si>
  <si>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</si>
  <si>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</si>
  <si>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</si>
  <si>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</si>
  <si>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</si>
  <si>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</si>
  <si>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</si>
  <si>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</si>
  <si>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</si>
  <si>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</si>
  <si>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</si>
  <si>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</si>
  <si>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</si>
  <si>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</si>
  <si>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</si>
  <si>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</si>
  <si>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</si>
  <si>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</si>
  <si>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</si>
  <si>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</si>
  <si>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</si>
  <si>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</si>
  <si>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</si>
  <si>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</si>
  <si>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</si>
  <si>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</si>
  <si>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</si>
  <si>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</si>
  <si>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</si>
  <si>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</si>
  <si>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</si>
  <si>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</si>
  <si>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</si>
  <si>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</si>
  <si>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</si>
  <si>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</si>
  <si>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</si>
  <si>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</si>
  <si>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</si>
  <si>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</si>
  <si>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</si>
  <si>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</si>
  <si>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</si>
  <si>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</si>
  <si>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</si>
  <si>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</si>
  <si>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</si>
  <si>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</si>
  <si>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</si>
  <si>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</si>
  <si>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</si>
  <si>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</si>
  <si>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</si>
  <si>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</si>
  <si>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</si>
  <si>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</si>
  <si>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</si>
  <si>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</si>
  <si>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</si>
  <si>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</si>
  <si>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</si>
  <si>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</si>
  <si>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</si>
  <si>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</si>
  <si>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</si>
  <si>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</si>
  <si>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</si>
  <si>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</si>
  <si>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</si>
  <si>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</si>
  <si>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</si>
  <si>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</si>
  <si>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</si>
  <si>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</si>
  <si>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</si>
  <si>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</si>
  <si>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</si>
  <si>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</si>
  <si>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</si>
  <si>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</si>
  <si>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</si>
  <si>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</si>
  <si>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</si>
  <si>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</si>
  <si>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</si>
  <si>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</si>
  <si>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</si>
  <si>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</si>
  <si>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</si>
  <si>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</si>
  <si>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</si>
  <si>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</si>
  <si>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</si>
  <si>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</si>
  <si>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</si>
  <si>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</si>
  <si>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</si>
  <si>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</si>
  <si>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</si>
  <si>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</si>
  <si>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</si>
  <si>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</si>
  <si>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</si>
  <si>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</si>
  <si>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</si>
  <si>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</si>
  <si>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</si>
  <si>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</si>
  <si>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</si>
  <si>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</si>
  <si>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</si>
  <si>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</si>
  <si>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</si>
  <si>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</si>
  <si>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</si>
  <si>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</si>
  <si>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</si>
  <si>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</si>
  <si>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</si>
  <si>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</si>
  <si>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</si>
  <si>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</si>
  <si>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</si>
  <si>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</si>
  <si>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</si>
  <si>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</si>
  <si>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</si>
  <si>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</si>
  <si>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</si>
  <si>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</si>
  <si>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</si>
  <si>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</si>
  <si>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</si>
  <si>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</si>
  <si>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</si>
  <si>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</si>
  <si>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</si>
  <si>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</si>
  <si>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</si>
  <si>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</si>
  <si>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</si>
  <si>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</si>
  <si>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</si>
  <si>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</si>
  <si>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</si>
  <si>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</si>
  <si>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</si>
  <si>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</si>
  <si>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</si>
  <si>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</si>
  <si>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</si>
  <si>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</si>
  <si>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</si>
  <si>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</si>
  <si>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</si>
  <si>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</si>
  <si>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</si>
  <si>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</si>
  <si>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</si>
  <si>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</si>
  <si>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</si>
  <si>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</si>
  <si>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</si>
  <si>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</si>
  <si>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</si>
  <si>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</si>
  <si>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</si>
  <si>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</si>
  <si>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</si>
  <si>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</si>
  <si>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</si>
  <si>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</si>
  <si>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</si>
  <si>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</si>
  <si>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</si>
  <si>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</si>
  <si>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</si>
  <si>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</si>
  <si>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</si>
  <si>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</si>
  <si>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</si>
  <si>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</si>
  <si>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</si>
  <si>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</si>
  <si>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</si>
  <si>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</si>
  <si>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</si>
  <si>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</si>
  <si>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</si>
  <si>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</si>
  <si>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</si>
  <si>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</si>
  <si>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</si>
  <si>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</si>
  <si>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</si>
  <si>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</si>
  <si>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</si>
  <si>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</si>
  <si>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</si>
  <si>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</si>
  <si>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</si>
  <si>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</si>
  <si>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</si>
  <si>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</si>
  <si>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</si>
  <si>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</si>
  <si>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</si>
  <si>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</si>
  <si>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</si>
  <si>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</si>
  <si>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</si>
  <si>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</si>
  <si>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</si>
  <si>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</si>
  <si>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</si>
  <si>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</si>
  <si>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</si>
  <si>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</si>
  <si>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</si>
  <si>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</si>
  <si>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</si>
  <si>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</si>
  <si>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</si>
  <si>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</si>
  <si>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</si>
  <si>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</si>
  <si>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</si>
  <si>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</si>
  <si>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</si>
  <si>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</si>
  <si>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</si>
  <si>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</si>
  <si>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</si>
  <si>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</si>
  <si>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</si>
  <si>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</si>
  <si>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</si>
  <si>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</si>
  <si>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</si>
  <si>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</si>
  <si>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</si>
  <si>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</si>
  <si>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</si>
  <si>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</si>
  <si>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</si>
  <si>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</si>
  <si>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</si>
  <si>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</si>
  <si>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</si>
  <si>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</si>
  <si>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</si>
  <si>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</si>
  <si>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</si>
  <si>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</si>
  <si>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</si>
  <si>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</si>
  <si>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</si>
  <si>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</si>
  <si>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</si>
  <si>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</si>
  <si>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</si>
  <si>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</si>
  <si>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</si>
  <si>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</si>
  <si>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</si>
  <si>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</si>
  <si>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</si>
  <si>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</si>
  <si>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</si>
  <si>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</si>
  <si>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</si>
  <si>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</si>
  <si>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</si>
  <si>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</si>
  <si>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</si>
  <si>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</si>
  <si>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</si>
  <si>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</si>
  <si>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</si>
  <si>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</si>
  <si>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</si>
  <si>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</si>
  <si>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</si>
  <si>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</si>
  <si>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</si>
  <si>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</si>
  <si>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</si>
  <si>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</si>
  <si>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</si>
  <si>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</si>
  <si>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</si>
  <si>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</si>
  <si>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</si>
  <si>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</si>
  <si>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</si>
  <si>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</si>
  <si>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</si>
  <si>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</si>
  <si>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</si>
  <si>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</si>
  <si>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</si>
  <si>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</si>
  <si>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</si>
  <si>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</si>
  <si>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</si>
  <si>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</si>
  <si>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</si>
  <si>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</si>
  <si>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</si>
  <si>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</si>
  <si>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</si>
  <si>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</si>
  <si>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</si>
  <si>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</si>
  <si>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</si>
  <si>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</si>
  <si>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</si>
  <si>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</si>
  <si>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</si>
  <si>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</si>
  <si>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</si>
  <si>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</si>
  <si>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</si>
  <si>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</si>
  <si>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</si>
  <si>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</si>
  <si>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</si>
  <si>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</si>
  <si>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</si>
  <si>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</si>
  <si>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</si>
  <si>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</si>
  <si>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</si>
  <si>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</si>
  <si>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</si>
  <si>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</si>
  <si>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</si>
  <si>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</si>
  <si>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</si>
  <si>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</si>
  <si>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</si>
  <si>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</si>
  <si>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</si>
  <si>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</si>
  <si>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</si>
  <si>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</si>
  <si>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</si>
  <si>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</si>
  <si>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</si>
  <si>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</si>
  <si>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</si>
  <si>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</si>
  <si>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</si>
  <si>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</si>
  <si>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</si>
  <si>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</si>
  <si>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</si>
  <si>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</si>
  <si>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</si>
  <si>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</si>
  <si>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</si>
  <si>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</si>
  <si>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</si>
  <si>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</si>
  <si>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</si>
  <si>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</si>
  <si>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</si>
  <si>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</si>
  <si>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</si>
  <si>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</si>
  <si>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</si>
  <si>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</si>
  <si>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</si>
  <si>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</si>
  <si>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</si>
  <si>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</si>
  <si>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</si>
  <si>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</si>
  <si>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</si>
  <si>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</si>
  <si>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</si>
  <si>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</si>
  <si>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</si>
  <si>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</si>
  <si>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</si>
  <si>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</si>
  <si>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</si>
  <si>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</si>
  <si>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</si>
  <si>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</si>
  <si>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</si>
  <si>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</si>
  <si>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</si>
  <si>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</si>
  <si>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</si>
  <si>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</si>
  <si>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</si>
  <si>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</si>
  <si>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</si>
  <si>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</si>
  <si>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</si>
  <si>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</si>
  <si>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</si>
  <si>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</si>
  <si>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</si>
  <si>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</si>
  <si>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</si>
  <si>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</si>
  <si>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</si>
  <si>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</si>
  <si>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</si>
  <si>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</si>
  <si>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</si>
  <si>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</si>
  <si>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</si>
  <si>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</si>
  <si>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</si>
  <si>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</si>
  <si>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</si>
  <si>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</si>
  <si>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</si>
  <si>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</si>
  <si>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</si>
  <si>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</si>
  <si>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</si>
  <si>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</si>
  <si>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</si>
  <si>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</si>
  <si>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</si>
  <si>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</si>
  <si>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</si>
  <si>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</si>
  <si>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</si>
  <si>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</si>
  <si>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</si>
  <si>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</si>
  <si>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</si>
  <si>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</si>
  <si>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</si>
  <si>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</si>
  <si>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</si>
  <si>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</si>
  <si>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</si>
  <si>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</si>
  <si>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</si>
  <si>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</si>
  <si>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</si>
  <si>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</si>
  <si>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</si>
  <si>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</si>
  <si>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</si>
  <si>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</si>
  <si>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</si>
  <si>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</si>
  <si>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</si>
  <si>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</si>
  <si>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</si>
  <si>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</si>
  <si>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</si>
  <si>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</si>
  <si>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</si>
  <si>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</si>
  <si>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</si>
  <si>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</si>
  <si>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</si>
  <si>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</si>
  <si>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</si>
  <si>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</si>
  <si>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</si>
  <si>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</si>
  <si>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</si>
  <si>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</si>
  <si>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</si>
  <si>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</si>
  <si>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</si>
  <si>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</si>
  <si>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</si>
  <si>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</si>
  <si>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</si>
  <si>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</si>
  <si>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</si>
  <si>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</si>
  <si>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</si>
  <si>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</si>
  <si>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</si>
  <si>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</si>
  <si>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</si>
  <si>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</si>
  <si>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</si>
  <si>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</si>
  <si>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</si>
  <si>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</si>
  <si>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</si>
  <si>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</si>
  <si>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</si>
  <si>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</si>
  <si>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</si>
  <si>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</si>
  <si>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</si>
  <si>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</si>
  <si>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</si>
  <si>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</si>
  <si>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</si>
  <si>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</si>
  <si>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</si>
  <si>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</si>
  <si>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</si>
  <si>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</si>
  <si>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</si>
  <si>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</si>
  <si>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</si>
  <si>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</si>
  <si>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</si>
  <si>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</si>
  <si>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</si>
  <si>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</si>
  <si>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</si>
  <si>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</si>
  <si>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</si>
  <si>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</si>
  <si>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</si>
  <si>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</si>
  <si>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</si>
  <si>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</si>
  <si>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</si>
  <si>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</si>
  <si>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</si>
  <si>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</si>
  <si>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</si>
  <si>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</si>
  <si>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</si>
  <si>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</si>
  <si>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</si>
  <si>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</si>
  <si>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</si>
  <si>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</si>
  <si>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</si>
  <si>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</si>
  <si>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</si>
  <si>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</si>
  <si>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</si>
  <si>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</si>
  <si>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</si>
  <si>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</si>
  <si>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</si>
  <si>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</si>
  <si>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</si>
  <si>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</si>
  <si>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</si>
  <si>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</si>
  <si>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</si>
  <si>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</si>
  <si>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</si>
  <si>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</si>
  <si>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</si>
  <si>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</si>
  <si>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</si>
  <si>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</si>
  <si>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</si>
  <si>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</si>
  <si>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</si>
  <si>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</si>
  <si>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</si>
  <si>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</si>
  <si>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</si>
  <si>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</si>
  <si>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</si>
  <si>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</si>
  <si>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</si>
  <si>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</si>
  <si>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</si>
  <si>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</si>
  <si>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</si>
  <si>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</si>
  <si>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</si>
  <si>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</si>
  <si>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</si>
  <si>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</si>
  <si>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</si>
  <si>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</si>
  <si>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</si>
  <si>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</si>
  <si>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</si>
  <si>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</si>
  <si>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</si>
  <si>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</si>
  <si>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</si>
  <si>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</si>
  <si>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</si>
  <si>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</si>
  <si>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</si>
  <si>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</si>
  <si>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</si>
  <si>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</si>
  <si>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</si>
  <si>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</si>
  <si>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</si>
  <si>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</si>
  <si>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</si>
  <si>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</si>
  <si>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</si>
  <si>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</si>
  <si>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</si>
  <si>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</si>
  <si>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</si>
  <si>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</si>
  <si>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</si>
  <si>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</si>
  <si>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</si>
  <si>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</si>
  <si>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</si>
  <si>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</si>
  <si>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</si>
  <si>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</si>
  <si>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</si>
  <si>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</si>
  <si>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</si>
  <si>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</si>
  <si>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</si>
  <si>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</si>
  <si>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</si>
  <si>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</si>
  <si>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</si>
  <si>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</si>
  <si>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</si>
  <si>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</si>
  <si>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</si>
  <si>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</si>
  <si>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</si>
  <si>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</si>
  <si>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</si>
  <si>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</si>
  <si>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</si>
  <si>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</si>
  <si>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</si>
  <si>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</si>
  <si>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</si>
  <si>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</si>
  <si>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</si>
  <si>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</si>
  <si>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</si>
  <si>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</si>
  <si>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</si>
  <si>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</si>
  <si>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</si>
  <si>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</si>
  <si>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</si>
  <si>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</si>
  <si>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</si>
  <si>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</si>
  <si>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</si>
  <si>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</si>
  <si>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</si>
  <si>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</si>
  <si>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</si>
  <si>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</si>
  <si>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</si>
  <si>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</si>
  <si>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</si>
  <si>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</si>
  <si>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</si>
  <si>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</si>
  <si>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</si>
  <si>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</si>
  <si>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</si>
  <si>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</si>
  <si>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</si>
  <si>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</si>
  <si>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</si>
  <si>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</si>
  <si>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</si>
  <si>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</si>
  <si>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</si>
  <si>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</si>
  <si>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</si>
  <si>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</si>
  <si>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</si>
  <si>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</si>
  <si>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</si>
  <si>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</si>
  <si>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</si>
  <si>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</si>
  <si>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</si>
  <si>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</si>
  <si>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</si>
  <si>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</si>
  <si>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</si>
  <si>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</si>
  <si>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</si>
  <si>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</si>
  <si>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</si>
  <si>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</si>
  <si>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</si>
  <si>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</si>
  <si>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</si>
  <si>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</si>
  <si>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</si>
  <si>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</si>
  <si>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</si>
  <si>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</si>
  <si>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</si>
  <si>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</si>
  <si>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</si>
  <si>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</si>
  <si>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</si>
  <si>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</si>
  <si>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</si>
  <si>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</si>
  <si>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</si>
  <si>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</si>
  <si>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</si>
  <si>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</si>
  <si>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</si>
  <si>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</si>
  <si>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</si>
  <si>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</si>
  <si>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</si>
  <si>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</si>
  <si>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</si>
  <si>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</si>
  <si>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</si>
  <si>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</si>
  <si>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</si>
  <si>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</si>
  <si>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</si>
  <si>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</si>
  <si>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</si>
  <si>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</si>
  <si>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</si>
  <si>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</si>
  <si>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</si>
  <si>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</si>
  <si>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</si>
  <si>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</si>
  <si>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</si>
  <si>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</si>
  <si>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</si>
  <si>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</si>
  <si>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</si>
  <si>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</si>
  <si>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</si>
  <si>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</si>
  <si>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</si>
  <si>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</si>
  <si>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</si>
  <si>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</si>
  <si>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</si>
  <si>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</si>
  <si>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</si>
  <si>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</si>
  <si>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</si>
  <si>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</si>
  <si>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</si>
  <si>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</si>
  <si>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</si>
  <si>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</si>
  <si>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</si>
  <si>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</si>
  <si>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</si>
  <si>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</si>
  <si>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</si>
  <si>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</si>
  <si>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</si>
  <si>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</si>
  <si>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</si>
  <si>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</si>
  <si>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</si>
  <si>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</si>
  <si>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</si>
  <si>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</si>
  <si>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</si>
  <si>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</si>
  <si>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</si>
  <si>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</si>
  <si>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</si>
  <si>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</si>
  <si>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</si>
  <si>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</si>
  <si>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</si>
  <si>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</si>
  <si>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</si>
  <si>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</si>
  <si>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</si>
  <si>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</si>
  <si>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</si>
  <si>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</si>
  <si>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</si>
  <si>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</si>
  <si>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</si>
  <si>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</si>
  <si>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</si>
  <si>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</si>
  <si>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</si>
  <si>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</si>
  <si>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</si>
  <si>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</si>
  <si>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</si>
  <si>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</si>
  <si>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</si>
  <si>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</si>
  <si>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</si>
  <si>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</si>
  <si>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</si>
  <si>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</si>
  <si>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</si>
  <si>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</si>
  <si>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</si>
  <si>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</si>
  <si>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</si>
  <si>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</si>
  <si>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</si>
  <si>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</si>
  <si>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</si>
  <si>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</si>
  <si>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</si>
  <si>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</si>
  <si>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</si>
  <si>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</si>
  <si>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</si>
  <si>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</si>
  <si>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</si>
  <si>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</si>
  <si>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</si>
  <si>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</si>
  <si>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</si>
  <si>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</si>
  <si>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</si>
  <si>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</si>
  <si>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</si>
  <si>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</si>
  <si>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</si>
  <si>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</si>
  <si>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</si>
  <si>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</si>
  <si>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</si>
  <si>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</si>
  <si>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</si>
  <si>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</si>
  <si>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</si>
  <si>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</si>
  <si>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</si>
  <si>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</si>
  <si>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</si>
  <si>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</si>
  <si>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</si>
  <si>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</si>
  <si>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</si>
  <si>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</si>
  <si>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</si>
  <si>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</si>
  <si>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</si>
  <si>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</si>
  <si>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</si>
  <si>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</si>
  <si>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</si>
  <si>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</si>
  <si>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</si>
  <si>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</si>
  <si>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</si>
  <si>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</si>
  <si>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</si>
  <si>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</si>
  <si>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</si>
  <si>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</si>
  <si>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</si>
  <si>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</si>
  <si>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</si>
  <si>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</si>
  <si>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</si>
  <si>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</si>
  <si>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</si>
  <si>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</si>
  <si>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</si>
  <si>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</si>
  <si>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</si>
  <si>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</si>
  <si>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</si>
  <si>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</si>
  <si>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</si>
  <si>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</si>
  <si>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</si>
  <si>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</si>
  <si>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</si>
  <si>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</si>
  <si>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</si>
  <si>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</si>
  <si>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</si>
  <si>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</si>
  <si>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</si>
  <si>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</si>
  <si>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</si>
  <si>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</si>
  <si>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</si>
  <si>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</si>
  <si>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</si>
  <si>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</si>
  <si>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</si>
  <si>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</si>
  <si>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</si>
  <si>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</si>
  <si>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</si>
  <si>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</si>
  <si>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</si>
  <si>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</si>
  <si>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</si>
  <si>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</si>
  <si>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</si>
  <si>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</si>
  <si>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</si>
  <si>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</si>
  <si>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</si>
  <si>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</si>
  <si>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</si>
  <si>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</si>
  <si>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</si>
  <si>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</si>
  <si>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</si>
  <si>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</si>
  <si>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</si>
  <si>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</si>
  <si>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</si>
  <si>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</si>
  <si>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</si>
  <si>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</si>
  <si>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</si>
  <si>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</si>
  <si>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</si>
  <si>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</si>
  <si>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</si>
  <si>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</si>
  <si>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</si>
  <si>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</si>
  <si>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</si>
  <si>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</si>
  <si>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</si>
  <si>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</si>
  <si>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</si>
  <si>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</si>
  <si>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</si>
  <si>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</si>
  <si>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</si>
  <si>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</si>
  <si>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</si>
  <si>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</si>
  <si>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</si>
  <si>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</si>
  <si>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</si>
  <si>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</si>
  <si>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</si>
  <si>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</si>
  <si>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</si>
  <si>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</si>
  <si>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</si>
  <si>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</si>
  <si>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</si>
  <si>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</si>
  <si>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</si>
  <si>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</si>
  <si>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</si>
  <si>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</si>
  <si>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</si>
  <si>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</si>
  <si>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</si>
  <si>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</si>
  <si>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</si>
  <si>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</si>
  <si>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</si>
  <si>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</si>
  <si>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</si>
  <si>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</si>
  <si>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</si>
  <si>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</si>
  <si>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</si>
  <si>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</si>
  <si>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</si>
  <si>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</si>
  <si>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</si>
  <si>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</si>
  <si>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</si>
  <si>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</si>
  <si>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</si>
  <si>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</si>
  <si>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</si>
  <si>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</si>
  <si>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</si>
  <si>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</si>
  <si>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</si>
  <si>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</si>
  <si>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</si>
  <si>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</si>
  <si>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</si>
  <si>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</si>
  <si>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</si>
  <si>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</si>
  <si>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</si>
  <si>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</si>
  <si>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</si>
  <si>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</si>
  <si>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</si>
  <si>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</si>
  <si>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</si>
  <si>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</si>
  <si>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</si>
  <si>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</si>
  <si>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</si>
  <si>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</si>
  <si>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</si>
  <si>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</si>
  <si>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</si>
  <si>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</si>
  <si>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</si>
  <si>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</si>
  <si>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</si>
  <si>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</si>
  <si>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</si>
  <si>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</si>
  <si>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</si>
  <si>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</si>
  <si>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</si>
  <si>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</si>
  <si>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</si>
  <si>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</si>
  <si>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</si>
  <si>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</si>
  <si>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</si>
  <si>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</si>
  <si>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</si>
  <si>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</si>
  <si>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</si>
  <si>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</si>
  <si>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</si>
  <si>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</si>
  <si>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</si>
  <si>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</si>
  <si>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</si>
  <si>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</si>
  <si>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</si>
  <si>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</si>
  <si>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</si>
  <si>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</si>
  <si>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</si>
  <si>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</si>
  <si>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</si>
  <si>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</si>
  <si>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</si>
  <si>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</si>
  <si>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</si>
  <si>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</si>
  <si>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</si>
  <si>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</si>
  <si>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</si>
  <si>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</si>
  <si>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</si>
  <si>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</si>
  <si>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</si>
  <si>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</si>
  <si>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</si>
  <si>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</si>
  <si>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</si>
  <si>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</si>
  <si>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</si>
  <si>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</si>
  <si>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</si>
  <si>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</si>
  <si>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</si>
  <si>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</si>
  <si>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</si>
  <si>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</si>
  <si>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</si>
  <si>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</si>
  <si>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</si>
  <si>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</si>
  <si>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</si>
  <si>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</si>
  <si>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</si>
  <si>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</si>
  <si>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</si>
  <si>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</si>
  <si>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</si>
  <si>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</si>
  <si>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</si>
  <si>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</si>
  <si>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</si>
  <si>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</si>
  <si>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</si>
  <si>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</si>
  <si>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</si>
  <si>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</si>
  <si>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</si>
  <si>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</si>
  <si>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</si>
  <si>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</si>
  <si>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</si>
  <si>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</si>
  <si>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</si>
  <si>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</si>
  <si>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</si>
  <si>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</si>
  <si>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</si>
  <si>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</si>
  <si>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</si>
  <si>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</si>
  <si>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</si>
  <si>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</si>
  <si>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</si>
  <si>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</si>
  <si>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</si>
  <si>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</si>
  <si>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</si>
  <si>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</si>
  <si>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</si>
  <si>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</si>
  <si>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</si>
  <si>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</si>
  <si>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</si>
  <si>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</si>
  <si>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</si>
  <si>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</si>
  <si>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</si>
  <si>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</si>
  <si>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</si>
  <si>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</si>
  <si>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</si>
  <si>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</si>
  <si>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</si>
  <si>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</si>
  <si>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</si>
  <si>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</si>
  <si>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</si>
  <si>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</si>
  <si>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</si>
  <si>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</si>
  <si>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</si>
  <si>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</si>
  <si>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</si>
  <si>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</si>
  <si>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</si>
  <si>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</si>
  <si>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</si>
  <si>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</si>
  <si>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</si>
  <si>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</si>
  <si>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</si>
  <si>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</si>
  <si>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</si>
  <si>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</si>
  <si>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</si>
  <si>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</si>
  <si>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</si>
  <si>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</si>
  <si>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</si>
  <si>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</si>
  <si>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</si>
  <si>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</si>
  <si>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</si>
  <si>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</si>
  <si>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</si>
  <si>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</si>
  <si>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</si>
  <si>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</si>
  <si>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</si>
  <si>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</si>
  <si>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</si>
  <si>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</si>
  <si>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</si>
  <si>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</si>
  <si>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</si>
  <si>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</si>
  <si>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</si>
  <si>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</si>
  <si>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</si>
  <si>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</si>
  <si>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</si>
  <si>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</si>
  <si>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</si>
  <si>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</si>
  <si>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</si>
  <si>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</si>
  <si>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</si>
  <si>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</si>
  <si>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</si>
  <si>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</si>
  <si>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</si>
  <si>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</si>
  <si>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</si>
  <si>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</si>
  <si>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</si>
  <si>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</si>
  <si>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</si>
  <si>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</si>
  <si>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</si>
  <si>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</si>
  <si>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</si>
  <si>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</si>
  <si>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</si>
  <si>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</si>
  <si>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</si>
  <si>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</si>
  <si>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</si>
  <si>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</si>
  <si>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</si>
  <si>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</si>
  <si>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</si>
  <si>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</si>
  <si>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</si>
  <si>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</si>
  <si>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</si>
  <si>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</si>
  <si>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</si>
  <si>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</si>
  <si>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</si>
  <si>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</si>
  <si>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</si>
  <si>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</si>
  <si>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</si>
  <si>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</si>
  <si>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</si>
  <si>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</si>
  <si>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</si>
  <si>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</si>
  <si>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</si>
  <si>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</si>
  <si>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</si>
  <si>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</si>
  <si>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</si>
  <si>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</si>
  <si>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</si>
  <si>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</si>
  <si>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</si>
  <si>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</si>
  <si>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</si>
  <si>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</si>
  <si>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</si>
  <si>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</si>
  <si>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</si>
  <si>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</si>
  <si>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</si>
  <si>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</si>
  <si>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</si>
  <si>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</si>
  <si>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</si>
  <si>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</si>
  <si>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</si>
  <si>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</si>
  <si>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</si>
  <si>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</si>
  <si>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</si>
  <si>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</si>
  <si>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</si>
  <si>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</si>
  <si>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</si>
  <si>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</si>
  <si>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</si>
  <si>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</si>
  <si>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</si>
  <si>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</si>
  <si>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</si>
  <si>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</si>
  <si>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</si>
  <si>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</si>
  <si>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</si>
  <si>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</si>
  <si>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</si>
  <si>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</si>
  <si>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</si>
  <si>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</si>
  <si>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</si>
  <si>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</si>
  <si>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</si>
  <si>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</si>
  <si>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</si>
  <si>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</si>
  <si>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</si>
  <si>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</si>
  <si>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</si>
  <si>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</si>
  <si>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</si>
  <si>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</si>
  <si>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</si>
  <si>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</si>
  <si>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</si>
  <si>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</si>
  <si>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</si>
  <si>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</si>
  <si>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</si>
  <si>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</si>
  <si>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</si>
  <si>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</si>
  <si>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</si>
  <si>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</si>
  <si>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</si>
  <si>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</si>
  <si>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</si>
  <si>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</si>
  <si>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</si>
  <si>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</si>
  <si>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</si>
  <si>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</si>
  <si>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</si>
  <si>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</si>
  <si>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</si>
  <si>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</si>
  <si>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</si>
  <si>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</si>
  <si>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</si>
  <si>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</si>
  <si>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</si>
  <si>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</si>
  <si>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</si>
  <si>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</si>
  <si>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</si>
  <si>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</si>
  <si>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</si>
  <si>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</si>
  <si>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</si>
  <si>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</si>
  <si>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</si>
  <si>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</si>
  <si>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</si>
  <si>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</si>
  <si>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</si>
  <si>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</si>
  <si>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</si>
  <si>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</si>
  <si>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</si>
  <si>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</si>
  <si>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</si>
  <si>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</si>
  <si>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</si>
  <si>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</si>
  <si>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</si>
  <si>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</si>
  <si>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</si>
  <si>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</si>
  <si>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</si>
  <si>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</si>
  <si>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</si>
  <si>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</si>
  <si>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</si>
  <si>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</si>
  <si>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</si>
  <si>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</si>
  <si>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</si>
  <si>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</si>
  <si>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</si>
  <si>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</si>
  <si>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</si>
  <si>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</si>
  <si>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</si>
  <si>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</si>
  <si>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</si>
  <si>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</si>
  <si>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</si>
  <si>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</si>
  <si>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</si>
  <si>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</si>
  <si>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</si>
  <si>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</si>
  <si>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</si>
  <si>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</si>
  <si>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</si>
  <si>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</si>
  <si>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</si>
  <si>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</si>
  <si>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</si>
  <si>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</si>
  <si>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</si>
  <si>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</si>
  <si>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</si>
  <si>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</si>
  <si>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</si>
  <si>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</si>
  <si>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</si>
  <si>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</si>
  <si>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</si>
  <si>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</si>
  <si>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</si>
  <si>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</si>
  <si>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</si>
  <si>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</si>
  <si>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</si>
  <si>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</si>
  <si>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</si>
  <si>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</si>
  <si>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</si>
  <si>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</si>
  <si>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</si>
  <si>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</si>
  <si>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</si>
  <si>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</si>
  <si>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</si>
  <si>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</si>
  <si>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</si>
  <si>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</si>
  <si>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</si>
  <si>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</si>
  <si>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</si>
  <si>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</si>
  <si>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</si>
  <si>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</si>
  <si>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</si>
  <si>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</si>
  <si>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</si>
  <si>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</si>
  <si>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</si>
  <si>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</si>
  <si>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</si>
  <si>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</si>
  <si>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</si>
  <si>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</si>
  <si>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</si>
  <si>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</si>
  <si>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</si>
  <si>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</si>
  <si>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</si>
  <si>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</si>
  <si>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</si>
  <si>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</si>
  <si>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</si>
  <si>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</si>
  <si>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</si>
  <si>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</si>
  <si>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</si>
  <si>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</si>
  <si>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</si>
  <si>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</si>
  <si>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</si>
  <si>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</si>
  <si>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</si>
  <si>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</si>
  <si>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</si>
  <si>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</si>
  <si>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</si>
  <si>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</si>
  <si>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</si>
  <si>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</si>
  <si>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</si>
  <si>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</si>
  <si>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</si>
  <si>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</si>
  <si>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</si>
  <si>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</si>
  <si>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</si>
  <si>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</si>
  <si>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</si>
  <si>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</si>
  <si>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</si>
  <si>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</si>
  <si>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</si>
  <si>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</si>
  <si>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</si>
  <si>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</si>
  <si>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</si>
  <si>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</si>
  <si>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</si>
  <si>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</si>
  <si>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</si>
  <si>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</si>
  <si>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</si>
  <si>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</si>
  <si>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</si>
  <si>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</si>
  <si>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</si>
  <si>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</si>
  <si>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</si>
  <si>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</si>
  <si>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</si>
  <si>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</si>
  <si>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</si>
  <si>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</si>
  <si>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</si>
  <si>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</si>
  <si>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</si>
  <si>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</si>
  <si>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</si>
  <si>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</si>
  <si>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</si>
  <si>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</si>
  <si>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</si>
  <si>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</si>
  <si>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</si>
  <si>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</si>
  <si>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</si>
  <si>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</si>
  <si>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</si>
  <si>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</si>
  <si>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</si>
  <si>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</si>
  <si>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</si>
  <si>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</si>
  <si>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</si>
  <si>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</si>
  <si>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</si>
  <si>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</si>
  <si>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</si>
  <si>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</si>
  <si>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</si>
  <si>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</si>
  <si>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</si>
  <si>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</si>
  <si>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</si>
  <si>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</si>
  <si>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</si>
  <si>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</si>
  <si>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</si>
  <si>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</si>
  <si>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</si>
  <si>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</si>
  <si>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</si>
  <si>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</si>
  <si>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</si>
  <si>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</si>
  <si>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</si>
  <si>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</si>
  <si>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</si>
  <si>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</si>
  <si>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</si>
  <si>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</si>
  <si>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</si>
  <si>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</si>
  <si>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</si>
  <si>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</si>
  <si>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</si>
  <si>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</si>
  <si>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</si>
  <si>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</si>
  <si>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</si>
  <si>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</si>
  <si>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</si>
  <si>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</si>
  <si>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</si>
  <si>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</si>
  <si>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</si>
  <si>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</si>
  <si>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</si>
  <si>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</si>
  <si>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</si>
  <si>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</si>
  <si>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</si>
  <si>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</si>
  <si>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</si>
  <si>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</si>
  <si>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</si>
  <si>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</si>
  <si>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</si>
  <si>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</si>
  <si>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</si>
  <si>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</si>
  <si>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</si>
  <si>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</si>
  <si>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</si>
  <si>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</si>
  <si>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</si>
  <si>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</si>
  <si>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</si>
  <si>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</si>
  <si>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</si>
  <si>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</si>
  <si>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</si>
  <si>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</si>
  <si>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</si>
  <si>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</si>
  <si>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</si>
  <si>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</si>
  <si>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</si>
  <si>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</si>
  <si>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</si>
  <si>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</si>
  <si>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</si>
  <si>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</si>
  <si>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</si>
  <si>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</si>
  <si>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</si>
  <si>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</si>
  <si>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</si>
  <si>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</si>
  <si>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</si>
  <si>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</si>
  <si>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</si>
  <si>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</si>
  <si>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</si>
  <si>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</si>
  <si>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</si>
  <si>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</si>
  <si>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</si>
  <si>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</si>
  <si>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</si>
  <si>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</si>
  <si>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</si>
  <si>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</si>
  <si>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</si>
  <si>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</si>
  <si>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</si>
  <si>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</si>
  <si>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</si>
  <si>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</si>
  <si>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</si>
  <si>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</si>
  <si>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</si>
  <si>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</si>
  <si>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</si>
  <si>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</si>
  <si>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</si>
  <si>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</si>
  <si>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</si>
  <si>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</si>
  <si>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</si>
  <si>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</si>
  <si>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</si>
  <si>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</si>
  <si>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</si>
  <si>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</si>
  <si>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</si>
  <si>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</si>
  <si>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</si>
  <si>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</si>
  <si>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</si>
  <si>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</si>
  <si>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</si>
  <si>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</si>
  <si>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</si>
  <si>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</si>
  <si>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</si>
  <si>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</si>
  <si>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</si>
  <si>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</si>
  <si>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</si>
  <si>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</si>
  <si>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</si>
  <si>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</si>
  <si>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</si>
  <si>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</si>
  <si>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</si>
  <si>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</si>
  <si>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</si>
  <si>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</si>
  <si>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</si>
  <si>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</si>
  <si>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</si>
  <si>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</si>
  <si>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</si>
  <si>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</si>
  <si>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</si>
  <si>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</si>
  <si>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</si>
  <si>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</si>
  <si>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</si>
  <si>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</si>
  <si>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</si>
  <si>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</si>
  <si>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</si>
  <si>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</si>
  <si>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</si>
  <si>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</si>
  <si>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</si>
  <si>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</si>
  <si>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</si>
  <si>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</si>
  <si>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</si>
  <si>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</si>
  <si>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</si>
  <si>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</si>
  <si>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</si>
  <si>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</si>
  <si>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</si>
  <si>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</si>
  <si>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</si>
  <si>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</si>
  <si>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</si>
  <si>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</si>
  <si>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</si>
  <si>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</si>
  <si>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</si>
  <si>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</si>
  <si>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</si>
  <si>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</si>
  <si>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</si>
  <si>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</si>
  <si>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</si>
  <si>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</si>
  <si>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</si>
  <si>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</si>
  <si>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</si>
  <si>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</si>
  <si>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</si>
  <si>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</si>
  <si>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</si>
  <si>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</si>
  <si>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</si>
  <si>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</si>
  <si>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</si>
  <si>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</si>
  <si>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</si>
  <si>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</si>
  <si>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</si>
  <si>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</si>
  <si>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</si>
  <si>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</si>
  <si>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</si>
  <si>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</si>
  <si>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</si>
  <si>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</si>
  <si>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</si>
  <si>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</si>
  <si>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</si>
  <si>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</si>
  <si>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</si>
  <si>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</si>
  <si>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</si>
  <si>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</si>
  <si>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</si>
  <si>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</si>
  <si>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</si>
  <si>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</si>
  <si>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</si>
  <si>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</si>
  <si>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</si>
  <si>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</si>
  <si>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</si>
  <si>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</si>
  <si>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</si>
  <si>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</si>
  <si>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</si>
  <si>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</si>
  <si>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</si>
  <si>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</si>
  <si>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</si>
  <si>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</si>
  <si>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</si>
  <si>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</si>
  <si>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</si>
  <si>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</si>
  <si>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</si>
  <si>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</si>
  <si>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</si>
  <si>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</si>
  <si>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</si>
  <si>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</si>
  <si>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</si>
  <si>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</si>
  <si>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</si>
  <si>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</si>
  <si>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</si>
  <si>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</si>
  <si>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</si>
  <si>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</si>
  <si>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</si>
  <si>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</si>
  <si>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</si>
  <si>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</si>
  <si>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</si>
  <si>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</si>
  <si>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</si>
  <si>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</si>
  <si>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</si>
  <si>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</si>
  <si>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</si>
  <si>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</si>
  <si>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</si>
  <si>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</si>
  <si>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</si>
  <si>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</si>
  <si>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</si>
  <si>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</si>
  <si>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</si>
  <si>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</si>
  <si>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</si>
  <si>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</si>
  <si>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</si>
  <si>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</si>
  <si>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</si>
  <si>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</si>
  <si>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</si>
  <si>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</si>
  <si>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</si>
  <si>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</si>
  <si>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</si>
  <si>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</si>
  <si>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</si>
  <si>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</si>
  <si>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</si>
  <si>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</si>
  <si>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</si>
  <si>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</si>
  <si>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</si>
  <si>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</si>
  <si>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</si>
  <si>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</si>
  <si>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</si>
  <si>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</si>
  <si>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</si>
  <si>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</si>
  <si>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</si>
  <si>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</si>
  <si>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</si>
  <si>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</si>
  <si>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</si>
  <si>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</si>
  <si>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</si>
  <si>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</si>
  <si>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</si>
  <si>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</si>
  <si>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</si>
  <si>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</si>
  <si>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</si>
  <si>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</si>
  <si>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</si>
  <si>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</si>
  <si>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</si>
  <si>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</si>
  <si>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</si>
  <si>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</si>
  <si>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</si>
  <si>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</si>
  <si>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</si>
  <si>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</si>
  <si>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</si>
  <si>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</si>
  <si>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</si>
  <si>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</si>
  <si>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</si>
  <si>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</si>
  <si>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</si>
  <si>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</si>
  <si>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</si>
  <si>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</si>
  <si>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</si>
  <si>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</si>
  <si>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</si>
  <si>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</si>
  <si>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</si>
  <si>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</si>
  <si>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</si>
  <si>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</si>
  <si>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</si>
  <si>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</si>
  <si>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</si>
  <si>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</si>
  <si>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</si>
  <si>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</si>
  <si>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</si>
  <si>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</si>
  <si>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</si>
  <si>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</si>
  <si>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</si>
  <si>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</si>
  <si>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</si>
  <si>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</si>
  <si>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</si>
  <si>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</si>
  <si>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</si>
  <si>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</si>
  <si>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</si>
  <si>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</si>
  <si>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</si>
  <si>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</si>
  <si>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</si>
  <si>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</si>
  <si>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</si>
  <si>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</si>
  <si>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</si>
  <si>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</si>
  <si>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</si>
  <si>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</si>
  <si>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</si>
  <si>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</si>
  <si>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</si>
  <si>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</si>
  <si>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</si>
  <si>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</si>
  <si>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</si>
  <si>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</si>
  <si>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</si>
  <si>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</si>
  <si>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</si>
  <si>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</si>
  <si>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</si>
  <si>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</si>
  <si>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</si>
  <si>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</si>
  <si>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</si>
  <si>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</si>
  <si>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</si>
  <si>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</si>
  <si>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</si>
  <si>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</si>
  <si>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</si>
  <si>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</si>
  <si>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</si>
  <si>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</si>
  <si>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</si>
  <si>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</si>
  <si>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</si>
  <si>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</si>
  <si>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</si>
  <si>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</si>
  <si>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</si>
  <si>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</si>
  <si>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</si>
  <si>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</si>
  <si>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</si>
  <si>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</si>
  <si>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</si>
  <si>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</si>
  <si>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</si>
  <si>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</si>
  <si>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</si>
  <si>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</si>
  <si>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</si>
  <si>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</si>
  <si>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</si>
  <si>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</si>
  <si>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</si>
  <si>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</si>
  <si>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</si>
  <si>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</si>
  <si>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</si>
  <si>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</si>
  <si>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</si>
  <si>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</si>
  <si>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</si>
  <si>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</si>
  <si>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</si>
  <si>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</si>
  <si>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</si>
  <si>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</si>
  <si>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</si>
  <si>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</si>
  <si>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</si>
  <si>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</si>
  <si>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</si>
  <si>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</si>
  <si>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</si>
  <si>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</si>
  <si>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</si>
  <si>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</si>
  <si>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</si>
  <si>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</si>
  <si>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</si>
  <si>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</si>
  <si>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</si>
  <si>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</si>
  <si>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</si>
  <si>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</si>
  <si>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</si>
  <si>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</si>
  <si>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</si>
  <si>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</si>
  <si>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</si>
  <si>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</si>
  <si>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</si>
  <si>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</si>
  <si>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</si>
  <si>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</si>
  <si>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</si>
  <si>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</si>
  <si>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</si>
  <si>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</si>
  <si>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</si>
  <si>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</si>
  <si>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</si>
  <si>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</si>
  <si>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</si>
  <si>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</si>
  <si>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</si>
  <si>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</si>
  <si>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</si>
  <si>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</si>
  <si>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</si>
  <si>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</si>
  <si>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</si>
  <si>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</si>
  <si>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</si>
  <si>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</si>
  <si>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</si>
  <si>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</si>
  <si>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</si>
  <si>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</si>
  <si>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</si>
  <si>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</si>
  <si>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</si>
  <si>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</si>
  <si>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</si>
  <si>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</si>
  <si>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</si>
  <si>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</si>
  <si>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</si>
  <si>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</si>
  <si>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</si>
  <si>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</si>
  <si>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</si>
  <si>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</si>
  <si>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</si>
  <si>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</si>
  <si>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</si>
  <si>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</si>
  <si>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</si>
  <si>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</si>
  <si>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</si>
  <si>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</si>
  <si>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</si>
  <si>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</si>
  <si>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</si>
  <si>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</si>
  <si>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</si>
  <si>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</si>
  <si>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</si>
  <si>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</si>
  <si>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</si>
  <si>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</si>
  <si>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</si>
  <si>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</si>
  <si>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</si>
  <si>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</si>
  <si>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</si>
  <si>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</si>
  <si>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</si>
  <si>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</si>
  <si>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</si>
  <si>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</si>
  <si>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</si>
  <si>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</si>
  <si>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</si>
  <si>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</si>
  <si>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</si>
  <si>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</si>
  <si>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</si>
  <si>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</si>
  <si>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</si>
  <si>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</si>
  <si>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</si>
  <si>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</si>
  <si>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</si>
  <si>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</si>
  <si>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</si>
  <si>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</si>
  <si>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</si>
  <si>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</si>
  <si>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</si>
  <si>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</si>
  <si>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</si>
  <si>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</si>
  <si>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</si>
  <si>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</si>
  <si>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</si>
  <si>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</si>
  <si>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</si>
  <si>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</si>
  <si>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</si>
  <si>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</si>
  <si>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</si>
  <si>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</si>
  <si>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</si>
  <si>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</si>
  <si>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</si>
  <si>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</si>
  <si>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</si>
  <si>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</si>
  <si>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</si>
  <si>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</si>
  <si>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</si>
  <si>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</si>
  <si>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</si>
  <si>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</si>
  <si>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</si>
  <si>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</si>
  <si>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</si>
  <si>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</si>
  <si>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</si>
  <si>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</si>
  <si>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</si>
  <si>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</si>
  <si>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</si>
  <si>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</si>
  <si>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</si>
  <si>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</si>
  <si>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</si>
  <si>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</si>
  <si>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</si>
  <si>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</si>
  <si>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</si>
  <si>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</si>
  <si>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</si>
  <si>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</si>
  <si>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</si>
  <si>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</si>
  <si>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</si>
  <si>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</si>
  <si>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</si>
  <si>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</si>
  <si>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</si>
  <si>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</si>
  <si>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</si>
  <si>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</si>
  <si>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</si>
  <si>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</si>
  <si>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</si>
  <si>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</si>
  <si>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</si>
  <si>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</si>
  <si>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</si>
  <si>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</si>
  <si>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</si>
  <si>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</si>
  <si>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</si>
  <si>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</si>
  <si>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</si>
  <si>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</si>
  <si>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</si>
  <si>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</si>
  <si>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</si>
  <si>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</si>
  <si>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</si>
  <si>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</si>
  <si>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</si>
  <si>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</si>
  <si>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</si>
  <si>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</si>
  <si>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</si>
  <si>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</si>
  <si>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</si>
  <si>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</si>
  <si>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</si>
  <si>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</si>
  <si>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</si>
  <si>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</si>
  <si>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</si>
  <si>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</si>
  <si>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</si>
  <si>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</si>
  <si>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</si>
  <si>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</si>
  <si>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</si>
  <si>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</si>
  <si>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</si>
  <si>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</si>
  <si>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</si>
  <si>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</si>
  <si>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</si>
  <si>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</si>
  <si>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</si>
  <si>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</si>
  <si>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</si>
  <si>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</si>
  <si>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</si>
  <si>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</si>
  <si>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</si>
  <si>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</si>
  <si>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</si>
  <si>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</si>
  <si>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</si>
  <si>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</si>
  <si>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</si>
  <si>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</si>
  <si>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</si>
  <si>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</si>
  <si>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</si>
  <si>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</si>
  <si>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</si>
  <si>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</si>
  <si>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</si>
  <si>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</si>
  <si>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</si>
  <si>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</si>
  <si>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</si>
  <si>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</si>
  <si>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</si>
  <si>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</si>
  <si>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</si>
  <si>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</si>
  <si>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</si>
  <si>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</si>
  <si>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</si>
  <si>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</si>
  <si>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</si>
  <si>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</si>
  <si>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</si>
  <si>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</si>
  <si>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</si>
  <si>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</si>
  <si>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</si>
  <si>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</si>
  <si>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</si>
  <si>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</si>
  <si>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</si>
  <si>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</si>
  <si>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</si>
  <si>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</si>
  <si>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</si>
  <si>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</si>
  <si>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</si>
  <si>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</si>
  <si>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</si>
  <si>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</si>
  <si>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</si>
  <si>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</si>
  <si>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</si>
  <si>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</si>
  <si>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</si>
  <si>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</si>
  <si>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</si>
  <si>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</si>
  <si>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</si>
  <si>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</si>
  <si>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</si>
  <si>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</si>
  <si>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</si>
  <si>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</si>
  <si>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</si>
  <si>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</si>
  <si>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</si>
  <si>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</si>
  <si>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</si>
  <si>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</si>
  <si>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</si>
  <si>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</si>
  <si>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</si>
  <si>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</si>
  <si>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</si>
  <si>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</si>
  <si>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</si>
  <si>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</si>
  <si>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</si>
  <si>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</si>
  <si>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</si>
  <si>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</si>
  <si>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</si>
  <si>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</si>
  <si>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</si>
  <si>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</si>
  <si>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</si>
  <si>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</si>
  <si>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</si>
  <si>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</si>
  <si>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</si>
  <si>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</si>
  <si>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</si>
  <si>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</si>
  <si>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</si>
  <si>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</si>
  <si>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</si>
  <si>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</si>
  <si>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</si>
  <si>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</si>
  <si>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</si>
  <si>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</si>
  <si>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</si>
  <si>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</si>
  <si>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</si>
  <si>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</si>
  <si>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</si>
  <si>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</si>
  <si>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</si>
  <si>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</si>
  <si>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</si>
  <si>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</si>
  <si>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</si>
  <si>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</si>
  <si>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</si>
  <si>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</si>
  <si>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</si>
  <si>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</si>
  <si>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</si>
  <si>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</si>
  <si>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</si>
  <si>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</si>
  <si>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</si>
  <si>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</si>
  <si>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</si>
  <si>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</si>
  <si>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</si>
  <si>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</si>
  <si>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</si>
  <si>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</si>
  <si>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</si>
  <si>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</si>
  <si>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</si>
  <si>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</si>
  <si>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</si>
  <si>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</si>
  <si>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</si>
  <si>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</si>
  <si>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</si>
  <si>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</si>
  <si>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</si>
  <si>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</si>
  <si>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</si>
  <si>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</si>
  <si>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</si>
  <si>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</si>
  <si>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</si>
  <si>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</si>
  <si>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</si>
  <si>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</si>
  <si>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</si>
  <si>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</si>
  <si>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</si>
  <si>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</si>
  <si>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</si>
  <si>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</si>
  <si>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</si>
  <si>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</si>
  <si>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</si>
  <si>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</si>
  <si>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</si>
  <si>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</si>
  <si>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</si>
  <si>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</si>
  <si>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</si>
  <si>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</si>
  <si>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</si>
  <si>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</si>
  <si>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</si>
  <si>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</si>
  <si>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</si>
  <si>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</si>
  <si>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</si>
  <si>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</si>
  <si>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</si>
  <si>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</si>
  <si>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</si>
  <si>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</si>
  <si>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</si>
  <si>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</si>
  <si>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</si>
  <si>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</si>
  <si>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</si>
  <si>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</si>
  <si>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</si>
  <si>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</si>
  <si>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</si>
  <si>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</si>
  <si>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</si>
  <si>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</si>
  <si>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</si>
  <si>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</si>
  <si>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</si>
  <si>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</si>
  <si>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</si>
  <si>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</si>
  <si>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</si>
  <si>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</si>
  <si>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</si>
  <si>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</si>
  <si>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</si>
  <si>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</si>
  <si>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</si>
  <si>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</si>
  <si>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</si>
  <si>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</si>
  <si>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</si>
  <si>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</si>
  <si>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</si>
  <si>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</si>
  <si>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</si>
  <si>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</si>
  <si>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</si>
  <si>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</si>
  <si>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</si>
  <si>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</si>
  <si>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</si>
  <si>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</si>
  <si>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</si>
  <si>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</si>
  <si>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</si>
  <si>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</si>
  <si>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</si>
  <si>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</si>
  <si>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</si>
  <si>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</si>
  <si>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</si>
  <si>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</si>
  <si>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</si>
  <si>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</si>
  <si>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</si>
  <si>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</si>
  <si>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</si>
  <si>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</si>
  <si>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</si>
  <si>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</si>
  <si>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</si>
  <si>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</si>
  <si>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</si>
  <si>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</si>
  <si>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</si>
  <si>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</si>
  <si>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</si>
  <si>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</si>
  <si>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</si>
  <si>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</si>
  <si>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</si>
  <si>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</si>
  <si>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</si>
  <si>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</si>
  <si>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</si>
  <si>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</si>
  <si>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</si>
  <si>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</si>
  <si>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</si>
  <si>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</si>
  <si>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</si>
  <si>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</si>
  <si>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</si>
  <si>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</si>
  <si>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</si>
  <si>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</si>
  <si>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</si>
  <si>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</si>
  <si>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</si>
  <si>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</si>
  <si>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</si>
  <si>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</si>
  <si>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</si>
  <si>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</si>
  <si>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</si>
  <si>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</si>
  <si>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</si>
  <si>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</si>
  <si>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</si>
  <si>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</si>
  <si>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</si>
  <si>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</si>
  <si>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</si>
  <si>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</si>
  <si>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</si>
  <si>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</si>
  <si>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</si>
  <si>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</si>
  <si>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</si>
  <si>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</si>
  <si>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</si>
  <si>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</si>
  <si>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</si>
  <si>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</si>
  <si>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</si>
  <si>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</si>
  <si>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</si>
  <si>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</si>
  <si>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</si>
  <si>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</si>
  <si>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</si>
  <si>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</si>
  <si>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</si>
  <si>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</si>
  <si>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</si>
  <si>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</si>
  <si>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</si>
  <si>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</si>
  <si>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</si>
  <si>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</si>
  <si>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</si>
  <si>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</si>
  <si>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</si>
  <si>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</si>
  <si>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</si>
  <si>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</si>
  <si>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</si>
  <si>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</si>
  <si>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</si>
  <si>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</si>
  <si>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</si>
  <si>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</si>
  <si>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</si>
  <si>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</si>
  <si>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</si>
  <si>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</si>
  <si>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</si>
  <si>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</si>
  <si>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</si>
  <si>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</si>
  <si>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</si>
  <si>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</si>
  <si>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</si>
  <si>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</si>
  <si>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</si>
  <si>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</si>
  <si>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</si>
  <si>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</si>
  <si>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</si>
  <si>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</si>
  <si>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</si>
  <si>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</si>
  <si>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</si>
  <si>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</si>
  <si>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</si>
  <si>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</si>
  <si>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</si>
  <si>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</si>
  <si>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</si>
  <si>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</si>
  <si>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</si>
  <si>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</si>
  <si>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</si>
  <si>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</si>
  <si>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</si>
  <si>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</si>
  <si>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</si>
  <si>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</si>
  <si>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</si>
  <si>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</si>
  <si>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</si>
  <si>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</si>
  <si>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</si>
  <si>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</si>
  <si>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</si>
  <si>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</si>
  <si>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</si>
  <si>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</si>
  <si>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</si>
  <si>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</si>
  <si>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</si>
  <si>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</si>
  <si>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</si>
  <si>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</si>
  <si>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</si>
  <si>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</si>
  <si>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</si>
  <si>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</si>
  <si>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</si>
  <si>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</si>
  <si>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</si>
  <si>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</si>
  <si>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</si>
  <si>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</si>
  <si>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</si>
  <si>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</si>
  <si>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</si>
  <si>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</si>
  <si>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</si>
  <si>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</si>
  <si>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</si>
  <si>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</si>
  <si>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</si>
  <si>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</si>
  <si>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</si>
  <si>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</si>
  <si>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</si>
  <si>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</si>
  <si>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</si>
  <si>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</si>
  <si>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</si>
  <si>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</si>
  <si>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</si>
  <si>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</si>
  <si>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</si>
  <si>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</si>
  <si>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</si>
  <si>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</si>
  <si>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</si>
  <si>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</si>
  <si>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</si>
  <si>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</si>
  <si>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</si>
  <si>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</si>
  <si>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</si>
  <si>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</si>
  <si>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</si>
  <si>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</si>
  <si>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</si>
  <si>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</si>
  <si>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</si>
  <si>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</si>
  <si>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</si>
  <si>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</si>
  <si>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</si>
  <si>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</si>
  <si>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</si>
  <si>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</si>
  <si>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</si>
  <si>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</si>
  <si>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</si>
  <si>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</si>
  <si>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</si>
  <si>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</si>
  <si>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</si>
  <si>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</si>
  <si>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</si>
  <si>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</si>
  <si>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</si>
  <si>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</si>
  <si>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</si>
  <si>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</si>
  <si>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</si>
  <si>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</si>
  <si>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</si>
  <si>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</si>
  <si>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</si>
  <si>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</si>
  <si>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</si>
  <si>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</si>
  <si>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</si>
  <si>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</si>
  <si>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</si>
  <si>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</si>
  <si>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</si>
  <si>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</si>
  <si>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</si>
  <si>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</si>
  <si>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</si>
  <si>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</si>
  <si>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</si>
  <si>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</si>
  <si>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</si>
  <si>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</si>
  <si>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</si>
  <si>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</si>
  <si>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</si>
  <si>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</si>
  <si>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</si>
  <si>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</si>
  <si>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</si>
  <si>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</si>
  <si>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</si>
  <si>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</si>
  <si>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</si>
  <si>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</si>
  <si>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</si>
  <si>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</si>
  <si>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</si>
  <si>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</si>
  <si>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</si>
  <si>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</si>
  <si>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</si>
  <si>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</si>
  <si>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</si>
  <si>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</si>
  <si>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</si>
  <si>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</si>
  <si>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</si>
  <si>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</si>
  <si>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</si>
  <si>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</si>
  <si>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</si>
  <si>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</si>
  <si>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</si>
  <si>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</si>
  <si>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</si>
  <si>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</si>
  <si>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</si>
  <si>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</si>
  <si>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</si>
  <si>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</si>
  <si>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</si>
  <si>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</si>
  <si>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</si>
  <si>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</si>
  <si>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</si>
  <si>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</si>
  <si>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</si>
  <si>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</si>
  <si>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</si>
  <si>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</si>
  <si>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</si>
  <si>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</si>
  <si>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</si>
  <si>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</si>
  <si>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</si>
  <si>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</si>
  <si>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</si>
  <si>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</si>
  <si>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</si>
  <si>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</si>
  <si>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</si>
  <si>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</si>
  <si>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</si>
  <si>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</si>
  <si>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</si>
  <si>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</si>
  <si>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</si>
  <si>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</si>
  <si>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</si>
  <si>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</si>
  <si>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</si>
  <si>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</si>
  <si>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</si>
  <si>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</si>
  <si>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</si>
  <si>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</si>
  <si>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</si>
  <si>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</si>
  <si>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</si>
  <si>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</si>
  <si>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</si>
  <si>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</si>
  <si>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</si>
  <si>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</si>
  <si>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</si>
  <si>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</si>
  <si>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</si>
  <si>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</si>
  <si>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</si>
  <si>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</si>
  <si>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</si>
  <si>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</si>
  <si>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</si>
  <si>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</si>
  <si>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</si>
  <si>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</si>
  <si>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</si>
  <si>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</si>
  <si>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</si>
  <si>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</si>
  <si>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</si>
  <si>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</si>
  <si>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</si>
  <si>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</si>
  <si>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</si>
  <si>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</si>
  <si>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</si>
  <si>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</si>
  <si>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</si>
  <si>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</si>
  <si>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</si>
  <si>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</si>
  <si>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</si>
  <si>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</si>
  <si>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</si>
  <si>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</si>
  <si>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</si>
  <si>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</si>
  <si>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</si>
  <si>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</si>
  <si>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</si>
  <si>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</si>
  <si>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</si>
  <si>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</si>
  <si>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</si>
  <si>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</si>
  <si>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</si>
  <si>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</si>
  <si>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</si>
  <si>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</si>
  <si>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</si>
  <si>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</si>
  <si>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</si>
  <si>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</si>
  <si>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</si>
  <si>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</si>
  <si>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</si>
  <si>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</si>
  <si>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</si>
  <si>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</si>
  <si>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</si>
  <si>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</si>
  <si>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</si>
  <si>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</si>
  <si>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</si>
  <si>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</si>
  <si>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</si>
  <si>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</si>
  <si>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</si>
  <si>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</si>
  <si>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</si>
  <si>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</si>
  <si>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</si>
  <si>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</si>
  <si>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</si>
  <si>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</si>
  <si>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</si>
  <si>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</si>
  <si>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</si>
  <si>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</si>
  <si>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</si>
  <si>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</si>
  <si>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</si>
  <si>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</si>
  <si>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</si>
  <si>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</si>
  <si>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</si>
  <si>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</si>
  <si>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</si>
  <si>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</si>
  <si>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</si>
  <si>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</si>
  <si>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</si>
  <si>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</si>
  <si>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</si>
  <si>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</si>
  <si>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</si>
  <si>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</si>
  <si>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</si>
  <si>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</si>
  <si>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</si>
  <si>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</si>
  <si>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</si>
  <si>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</si>
  <si>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</si>
  <si>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</si>
  <si>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</si>
  <si>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</si>
  <si>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</si>
  <si>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</si>
  <si>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</si>
  <si>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</si>
  <si>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</si>
  <si>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</si>
  <si>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</si>
  <si>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</si>
  <si>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</si>
  <si>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</si>
  <si>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</si>
  <si>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</si>
  <si>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</si>
  <si>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</si>
  <si>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</si>
  <si>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</si>
  <si>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</si>
  <si>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</si>
  <si>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</si>
  <si>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</si>
  <si>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</si>
  <si>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</si>
  <si>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</si>
  <si>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</si>
  <si>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</si>
  <si>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</si>
  <si>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</si>
  <si>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</si>
  <si>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</si>
  <si>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</si>
  <si>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</si>
  <si>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</si>
  <si>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</si>
  <si>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</si>
  <si>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</si>
  <si>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</si>
  <si>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</si>
  <si>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</si>
  <si>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</si>
  <si>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</si>
  <si>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</si>
  <si>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</si>
  <si>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</si>
  <si>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</si>
  <si>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</si>
  <si>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</si>
  <si>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</si>
  <si>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</si>
  <si>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</si>
  <si>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</si>
  <si>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</si>
  <si>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</si>
  <si>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</si>
  <si>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</si>
  <si>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</si>
  <si>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</si>
  <si>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</si>
  <si>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</si>
  <si>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</si>
  <si>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</si>
  <si>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</si>
  <si>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</si>
  <si>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</si>
  <si>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</si>
  <si>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</si>
  <si>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</si>
  <si>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</si>
  <si>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</si>
  <si>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</si>
  <si>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</si>
  <si>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</si>
  <si>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</si>
  <si>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</si>
  <si>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</si>
  <si>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</si>
  <si>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</si>
  <si>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</si>
  <si>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</si>
  <si>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</si>
  <si>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</si>
  <si>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</si>
  <si>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</si>
  <si>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</si>
  <si>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</si>
  <si>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</si>
  <si>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</si>
  <si>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</si>
  <si>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</si>
  <si>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</si>
  <si>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</si>
  <si>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</si>
  <si>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</si>
  <si>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</si>
  <si>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</si>
  <si>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</si>
  <si>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</si>
  <si>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</si>
  <si>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</si>
  <si>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</si>
  <si>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</si>
  <si>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</si>
  <si>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</si>
  <si>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</si>
  <si>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</si>
  <si>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</si>
  <si>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</si>
  <si>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</si>
  <si>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</si>
  <si>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</si>
  <si>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</si>
  <si>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</si>
  <si>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</si>
  <si>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</si>
  <si>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</si>
  <si>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</si>
  <si>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</si>
  <si>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</si>
  <si>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</si>
  <si>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</si>
  <si>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</si>
  <si>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</si>
  <si>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</si>
  <si>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</si>
  <si>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</si>
  <si>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</si>
  <si>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</si>
  <si>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</si>
  <si>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</si>
  <si>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</si>
  <si>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</si>
  <si>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</si>
  <si>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</si>
  <si>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</si>
  <si>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</si>
  <si>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</si>
  <si>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</si>
  <si>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</si>
  <si>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</si>
  <si>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</si>
  <si>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</si>
  <si>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</si>
  <si>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</si>
  <si>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</si>
  <si>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</si>
  <si>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</si>
  <si>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</si>
  <si>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</si>
  <si>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</si>
  <si>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</si>
  <si>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</si>
  <si>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</si>
  <si>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</si>
  <si>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</si>
  <si>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</si>
  <si>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</si>
  <si>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</si>
  <si>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</si>
  <si>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</si>
  <si>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</si>
  <si>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</si>
  <si>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</si>
  <si>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</si>
  <si>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</si>
  <si>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</si>
  <si>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</si>
  <si>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</si>
  <si>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</si>
  <si>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</si>
  <si>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</si>
  <si>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</si>
  <si>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</si>
  <si>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</si>
  <si>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</si>
  <si>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</si>
  <si>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</si>
  <si>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</si>
  <si>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</si>
  <si>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</si>
  <si>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</si>
  <si>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</si>
  <si>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</si>
  <si>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</si>
  <si>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</si>
  <si>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</si>
  <si>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</si>
  <si>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</si>
  <si>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</si>
  <si>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</si>
  <si>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</si>
  <si>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</si>
  <si>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</si>
  <si>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</si>
  <si>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</si>
  <si>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</si>
  <si>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</si>
  <si>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</si>
  <si>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</si>
  <si>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</si>
  <si>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</si>
  <si>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</si>
  <si>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</si>
  <si>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</si>
  <si>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</si>
  <si>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</si>
  <si>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</si>
  <si>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</si>
  <si>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</si>
  <si>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</si>
  <si>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</si>
  <si>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</si>
  <si>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</si>
  <si>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</si>
  <si>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</si>
  <si>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</si>
  <si>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</si>
  <si>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</si>
  <si>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</si>
  <si>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</si>
  <si>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</si>
  <si>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</si>
  <si>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</si>
  <si>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</si>
  <si>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</si>
  <si>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</si>
  <si>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</si>
  <si>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</si>
  <si>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</si>
  <si>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</si>
  <si>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</si>
  <si>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</si>
  <si>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</si>
  <si>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</si>
  <si>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</si>
  <si>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</si>
  <si>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</si>
  <si>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</si>
  <si>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</si>
  <si>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</si>
  <si>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</si>
  <si>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</si>
  <si>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</si>
  <si>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</si>
  <si>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</si>
  <si>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</si>
  <si>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</si>
  <si>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</si>
  <si>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</si>
  <si>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</si>
  <si>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</si>
  <si>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</si>
  <si>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</si>
  <si>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</si>
  <si>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</si>
  <si>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</si>
  <si>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</si>
  <si>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</si>
  <si>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</si>
  <si>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</si>
  <si>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</si>
  <si>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</si>
  <si>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</si>
  <si>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</si>
  <si>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</si>
  <si>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</si>
  <si>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</si>
  <si>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</si>
  <si>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</si>
  <si>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</si>
  <si>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</si>
  <si>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</si>
  <si>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</si>
  <si>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</si>
  <si>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</si>
  <si>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</si>
  <si>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</si>
  <si>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</si>
  <si>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</si>
  <si>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</si>
  <si>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</si>
  <si>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</si>
  <si>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</si>
  <si>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</si>
  <si>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</si>
  <si>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</si>
  <si>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</si>
  <si>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</si>
  <si>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</si>
  <si>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</si>
  <si>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</si>
  <si>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</si>
  <si>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</si>
  <si>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</si>
  <si>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</si>
  <si>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</si>
  <si>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</si>
  <si>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</si>
  <si>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</si>
  <si>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</si>
  <si>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</si>
  <si>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</si>
  <si>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</si>
  <si>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</si>
  <si>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</si>
  <si>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</si>
  <si>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</si>
  <si>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</si>
  <si>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</si>
  <si>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</si>
  <si>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</si>
  <si>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</si>
  <si>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</si>
  <si>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</si>
  <si>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</si>
  <si>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</si>
  <si>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</si>
  <si>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</si>
  <si>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</si>
  <si>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</si>
  <si>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</si>
  <si>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</si>
  <si>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</si>
  <si>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</si>
  <si>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</si>
  <si>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</si>
  <si>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</si>
  <si>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</si>
  <si>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</si>
  <si>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</si>
  <si>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</si>
  <si>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</si>
  <si>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</si>
  <si>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</si>
  <si>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</si>
  <si>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</si>
  <si>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</si>
  <si>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</si>
  <si>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</si>
  <si>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</si>
  <si>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</si>
  <si>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</si>
  <si>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</si>
  <si>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</si>
  <si>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</si>
  <si>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</si>
  <si>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</si>
  <si>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</si>
  <si>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</si>
  <si>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</si>
  <si>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</si>
  <si>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</si>
  <si>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</si>
  <si>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</si>
  <si>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</si>
  <si>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</si>
  <si>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</si>
  <si>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</si>
  <si>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</si>
  <si>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</si>
  <si>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</si>
  <si>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</si>
  <si>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</si>
  <si>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</si>
  <si>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</si>
  <si>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</si>
  <si>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</si>
  <si>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</si>
  <si>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</si>
  <si>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</si>
  <si>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</si>
  <si>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</si>
  <si>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</si>
  <si>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</si>
  <si>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</si>
  <si>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</si>
  <si>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</si>
  <si>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</si>
  <si>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</si>
  <si>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</si>
  <si>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</si>
  <si>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</si>
  <si>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</si>
  <si>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</si>
  <si>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</si>
  <si>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</si>
  <si>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</si>
  <si>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</si>
  <si>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</si>
  <si>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</si>
  <si>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</si>
  <si>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</si>
  <si>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</si>
  <si>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</si>
  <si>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</si>
  <si>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</si>
  <si>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</si>
  <si>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</si>
  <si>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</si>
  <si>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</si>
  <si>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</si>
  <si>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</si>
  <si>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</si>
  <si>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</si>
  <si>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</si>
  <si>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</si>
  <si>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</si>
  <si>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</si>
  <si>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</si>
  <si>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</si>
  <si>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</si>
  <si>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</si>
  <si>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</si>
  <si>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</si>
  <si>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</si>
  <si>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</si>
  <si>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</si>
  <si>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</si>
  <si>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</si>
  <si>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</si>
  <si>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</si>
  <si>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</si>
  <si>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</si>
  <si>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</si>
  <si>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</si>
  <si>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</si>
  <si>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</si>
  <si>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</si>
  <si>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</si>
  <si>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</si>
  <si>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</si>
  <si>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</si>
  <si>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</si>
  <si>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</si>
  <si>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</si>
  <si>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</si>
  <si>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</si>
  <si>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</si>
  <si>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</si>
  <si>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</si>
  <si>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</si>
  <si>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</si>
  <si>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</si>
  <si>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</si>
  <si>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</si>
  <si>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</si>
  <si>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</si>
  <si>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</si>
  <si>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</si>
  <si>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</si>
  <si>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</si>
  <si>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</si>
  <si>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</si>
  <si>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</si>
  <si>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</si>
  <si>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</si>
  <si>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</si>
  <si>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</si>
  <si>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</si>
  <si>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</si>
  <si>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</si>
  <si>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</si>
  <si>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</si>
  <si>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</si>
  <si>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</si>
  <si>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</si>
  <si>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</si>
  <si>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</si>
  <si>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</si>
  <si>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</si>
  <si>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</si>
  <si>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</si>
  <si>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</si>
  <si>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</si>
  <si>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</si>
  <si>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</si>
  <si>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</si>
  <si>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</si>
  <si>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</si>
  <si>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</si>
  <si>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</si>
  <si>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</si>
  <si>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</si>
  <si>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</si>
  <si>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</si>
  <si>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</si>
  <si>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</si>
  <si>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</si>
  <si>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</si>
  <si>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</si>
  <si>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</si>
  <si>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</si>
  <si>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</si>
  <si>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</si>
  <si>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</si>
  <si>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</si>
  <si>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</si>
  <si>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</si>
  <si>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</si>
  <si>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</si>
  <si>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</si>
  <si>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</si>
  <si>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</si>
  <si>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</si>
  <si>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</si>
  <si>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</si>
  <si>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</si>
  <si>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</si>
  <si>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</si>
  <si>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</si>
  <si>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</si>
  <si>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</si>
  <si>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</si>
  <si>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</si>
  <si>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</si>
  <si>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</si>
  <si>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</si>
  <si>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</si>
  <si>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</si>
  <si>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</si>
  <si>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</si>
  <si>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</si>
  <si>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</si>
  <si>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</si>
  <si>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</si>
  <si>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</si>
  <si>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</si>
  <si>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</si>
  <si>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</si>
  <si>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</si>
  <si>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</si>
  <si>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</si>
  <si>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</si>
  <si>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</si>
  <si>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</si>
  <si>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</si>
  <si>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</si>
  <si>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</si>
  <si>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</si>
  <si>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</si>
  <si>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</si>
  <si>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</si>
  <si>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</si>
  <si>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</si>
  <si>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</si>
  <si>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</si>
  <si>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</si>
  <si>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</si>
  <si>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</si>
  <si>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</si>
  <si>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</si>
  <si>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</si>
  <si>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</si>
  <si>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</si>
  <si>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</si>
  <si>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</si>
  <si>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</si>
  <si>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</si>
  <si>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</si>
  <si>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</si>
  <si>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</si>
  <si>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</si>
  <si>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</si>
  <si>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</si>
  <si>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</si>
  <si>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</si>
  <si>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</si>
  <si>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</si>
  <si>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</si>
  <si>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</si>
  <si>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</si>
  <si>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</si>
  <si>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</si>
  <si>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</si>
  <si>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</si>
  <si>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</si>
  <si>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</si>
  <si>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</si>
  <si>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</si>
  <si>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</si>
  <si>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</si>
  <si>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</si>
  <si>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</si>
  <si>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</si>
  <si>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</si>
  <si>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</si>
  <si>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</si>
  <si>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</si>
  <si>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</si>
  <si>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</si>
  <si>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</si>
  <si>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</si>
  <si>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</si>
  <si>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</si>
  <si>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</si>
  <si>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</si>
  <si>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</si>
  <si>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</si>
  <si>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</si>
  <si>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</si>
  <si>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</si>
  <si>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</si>
  <si>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</si>
  <si>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</si>
  <si>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</si>
  <si>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</si>
  <si>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</si>
  <si>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</si>
  <si>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</si>
  <si>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</si>
  <si>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</si>
  <si>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</si>
  <si>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</si>
  <si>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</si>
  <si>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</si>
  <si>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</si>
  <si>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</si>
  <si>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</si>
  <si>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</si>
  <si>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</si>
  <si>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</si>
  <si>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</si>
  <si>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</si>
  <si>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</si>
  <si>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</si>
  <si>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</si>
  <si>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</si>
  <si>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</si>
  <si>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</si>
  <si>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</si>
  <si>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</si>
  <si>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</si>
  <si>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</si>
  <si>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</si>
  <si>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</si>
  <si>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</si>
  <si>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</si>
  <si>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</si>
  <si>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</si>
  <si>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</si>
  <si>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</si>
  <si>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</si>
  <si>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</si>
  <si>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</si>
  <si>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</si>
  <si>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</si>
  <si>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</si>
  <si>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</si>
  <si>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</si>
  <si>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</si>
  <si>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</si>
  <si>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</si>
  <si>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</si>
  <si>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</si>
  <si>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</si>
  <si>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</si>
  <si>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</si>
  <si>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</si>
  <si>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</si>
  <si>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</si>
  <si>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</si>
  <si>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</si>
  <si>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</si>
  <si>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</si>
  <si>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</si>
  <si>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</si>
  <si>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</si>
  <si>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</si>
  <si>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</si>
  <si>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</si>
  <si>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</si>
  <si>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</si>
  <si>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</si>
  <si>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</si>
  <si>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</si>
  <si>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</si>
  <si>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</si>
  <si>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</si>
  <si>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</si>
  <si>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</si>
  <si>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</si>
  <si>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</si>
  <si>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</si>
  <si>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</si>
  <si>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</si>
  <si>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</si>
  <si>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</si>
  <si>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</si>
  <si>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</si>
  <si>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</si>
  <si>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</si>
  <si>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</si>
  <si>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</si>
  <si>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</si>
  <si>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</si>
  <si>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</si>
  <si>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</si>
  <si>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</si>
  <si>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</si>
  <si>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</si>
  <si>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</si>
  <si>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</si>
  <si>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</si>
  <si>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</si>
  <si>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</si>
  <si>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</si>
  <si>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</si>
  <si>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</si>
  <si>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</si>
  <si>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</si>
  <si>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</si>
  <si>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</si>
  <si>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</si>
  <si>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</si>
  <si>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</si>
  <si>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</si>
  <si>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</si>
  <si>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</si>
  <si>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</si>
  <si>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</si>
  <si>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</si>
  <si>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</si>
  <si>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</si>
  <si>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</si>
  <si>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</si>
  <si>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</si>
  <si>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</si>
  <si>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</si>
  <si>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</si>
  <si>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</si>
  <si>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</si>
  <si>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</si>
  <si>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</si>
  <si>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</si>
  <si>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</si>
  <si>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</si>
  <si>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</si>
  <si>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</si>
  <si>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</si>
  <si>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</si>
  <si>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</si>
  <si>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</si>
  <si>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</si>
  <si>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</si>
  <si>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</si>
  <si>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</si>
  <si>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</si>
  <si>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</si>
  <si>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</si>
  <si>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</si>
  <si>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</si>
  <si>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</si>
  <si>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</si>
  <si>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</si>
  <si>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</si>
  <si>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</si>
  <si>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</si>
  <si>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</si>
  <si>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</si>
  <si>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</si>
  <si>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</si>
  <si>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</si>
  <si>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</si>
  <si>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</si>
  <si>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</si>
  <si>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</si>
  <si>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</si>
  <si>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</si>
  <si>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</si>
  <si>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</si>
  <si>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</si>
  <si>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</si>
  <si>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</si>
  <si>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</si>
  <si>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</si>
  <si>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</si>
  <si>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</si>
  <si>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</si>
  <si>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</si>
  <si>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</si>
  <si>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</si>
  <si>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</si>
  <si>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</si>
  <si>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</si>
  <si>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</si>
  <si>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</si>
  <si>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</si>
  <si>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</si>
  <si>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</si>
  <si>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</si>
  <si>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</si>
  <si>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</si>
  <si>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</si>
  <si>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</si>
  <si>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</si>
  <si>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</si>
  <si>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</si>
  <si>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</si>
  <si>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</si>
  <si>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</si>
  <si>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</si>
  <si>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</si>
  <si>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</si>
  <si>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</si>
  <si>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</si>
  <si>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</si>
  <si>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</si>
  <si>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</si>
  <si>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</si>
  <si>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</si>
  <si>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</si>
  <si>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</si>
  <si>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</si>
  <si>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</si>
  <si>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</si>
  <si>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</si>
  <si>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</si>
  <si>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</si>
  <si>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</si>
  <si>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</si>
  <si>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</si>
  <si>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</si>
  <si>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</si>
  <si>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</si>
  <si>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</si>
  <si>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</si>
  <si>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</si>
  <si>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</si>
  <si>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</si>
  <si>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</si>
  <si>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</si>
  <si>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</si>
  <si>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</si>
  <si>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</si>
  <si>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</si>
  <si>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</si>
  <si>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</si>
  <si>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</si>
  <si>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</si>
  <si>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</si>
  <si>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</si>
  <si>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</si>
  <si>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</si>
  <si>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</si>
  <si>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</si>
  <si>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</si>
  <si>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</si>
  <si>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</si>
  <si>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</si>
  <si>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</si>
  <si>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</si>
  <si>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</si>
  <si>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</si>
  <si>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</si>
  <si>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</si>
  <si>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</si>
  <si>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</si>
  <si>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</si>
  <si>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</si>
  <si>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</si>
  <si>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</si>
  <si>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</si>
  <si>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</si>
  <si>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</si>
  <si>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</si>
  <si>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</si>
  <si>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</si>
  <si>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</si>
  <si>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</si>
  <si>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</si>
  <si>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</si>
  <si>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</si>
  <si>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</si>
  <si>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</si>
  <si>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</si>
  <si>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</si>
  <si>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</si>
  <si>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</si>
  <si>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</si>
  <si>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</si>
  <si>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</si>
  <si>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</si>
  <si>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</si>
  <si>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</si>
  <si>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</si>
  <si>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</si>
  <si>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</si>
  <si>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</si>
  <si>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</si>
  <si>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</si>
  <si>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</si>
  <si>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</si>
  <si>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</si>
  <si>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</si>
  <si>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</si>
  <si>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</si>
  <si>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</si>
  <si>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</si>
  <si>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</si>
  <si>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</si>
  <si>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</si>
  <si>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</si>
  <si>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</si>
  <si>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</si>
  <si>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</si>
  <si>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</si>
  <si>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</si>
  <si>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</si>
  <si>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</si>
  <si>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</si>
  <si>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</si>
  <si>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</si>
  <si>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</si>
  <si>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</si>
  <si>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</si>
  <si>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</si>
  <si>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</si>
  <si>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</si>
  <si>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</si>
  <si>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</si>
  <si>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</si>
  <si>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</si>
  <si>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</si>
  <si>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</si>
  <si>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</si>
  <si>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</si>
  <si>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</si>
  <si>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</si>
  <si>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</si>
  <si>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</si>
  <si>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</si>
  <si>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</si>
  <si>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</si>
  <si>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</si>
  <si>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</si>
  <si>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</si>
  <si>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</si>
  <si>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</si>
  <si>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</si>
  <si>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</si>
  <si>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</si>
  <si>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</si>
  <si>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</si>
  <si>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</si>
  <si>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</si>
  <si>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</si>
  <si>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</si>
  <si>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</si>
  <si>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</si>
  <si>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</si>
  <si>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</si>
  <si>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</si>
  <si>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</si>
  <si>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</si>
  <si>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</si>
  <si>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</si>
  <si>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</si>
  <si>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</si>
  <si>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</si>
  <si>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</si>
  <si>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</si>
  <si>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</si>
  <si>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</si>
  <si>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</si>
  <si>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</si>
  <si>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</si>
  <si>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</si>
  <si>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</si>
  <si>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</si>
  <si>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</si>
  <si>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</si>
  <si>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</si>
  <si>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</si>
  <si>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</si>
  <si>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</si>
  <si>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</si>
  <si>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</si>
  <si>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</si>
  <si>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</si>
  <si>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</si>
  <si>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</si>
  <si>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</si>
  <si>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</si>
  <si>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</si>
  <si>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</si>
  <si>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</si>
  <si>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</si>
  <si>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</si>
  <si>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</si>
  <si>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</si>
  <si>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</si>
  <si>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</si>
  <si>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</si>
  <si>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</si>
  <si>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</si>
  <si>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</si>
  <si>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</si>
  <si>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</si>
  <si>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</si>
  <si>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</si>
  <si>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</si>
  <si>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</si>
  <si>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</si>
  <si>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</si>
  <si>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</si>
  <si>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</si>
  <si>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</si>
  <si>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</si>
  <si>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</si>
  <si>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</si>
  <si>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</si>
  <si>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</si>
  <si>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</si>
  <si>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</si>
  <si>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</si>
  <si>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</si>
  <si>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</si>
  <si>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</si>
  <si>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</si>
  <si>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</si>
  <si>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</si>
  <si>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</si>
  <si>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</si>
  <si>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</si>
  <si>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</si>
  <si>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</si>
  <si>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</si>
  <si>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</si>
  <si>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</si>
  <si>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</si>
  <si>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</si>
  <si>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</si>
  <si>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</si>
  <si>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</si>
  <si>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</si>
  <si>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</si>
  <si>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</si>
  <si>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</si>
  <si>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</si>
  <si>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</si>
  <si>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</si>
  <si>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</si>
  <si>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</si>
  <si>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</si>
  <si>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</si>
  <si>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</si>
  <si>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</si>
  <si>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</si>
  <si>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</si>
  <si>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</si>
  <si>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</si>
  <si>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</si>
  <si>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</si>
  <si>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</si>
  <si>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</si>
  <si>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</si>
  <si>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</si>
  <si>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</si>
  <si>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</si>
  <si>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</si>
  <si>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</si>
  <si>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</si>
  <si>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</si>
  <si>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</si>
  <si>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</si>
  <si>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</si>
  <si>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</si>
  <si>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</si>
  <si>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</si>
  <si>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</si>
  <si>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</si>
  <si>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</si>
  <si>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</si>
  <si>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</si>
  <si>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</si>
  <si>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</si>
  <si>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</si>
  <si>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</si>
  <si>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</si>
  <si>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</si>
  <si>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</si>
  <si>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</si>
  <si>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</si>
  <si>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</si>
  <si>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</si>
  <si>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</si>
  <si>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</si>
  <si>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</si>
  <si>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</si>
  <si>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</si>
  <si>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</si>
  <si>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</si>
  <si>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</si>
  <si>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</si>
  <si>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</si>
  <si>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</si>
  <si>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</si>
  <si>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</si>
  <si>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</si>
  <si>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</si>
  <si>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</si>
  <si>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</si>
  <si>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</si>
  <si>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</si>
  <si>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</si>
  <si>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</si>
  <si>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</si>
  <si>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</si>
  <si>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</si>
  <si>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</si>
  <si>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</si>
  <si>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</si>
  <si>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</si>
  <si>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</si>
  <si>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</si>
  <si>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</si>
  <si>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</si>
  <si>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</si>
  <si>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</si>
  <si>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</si>
  <si>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</si>
  <si>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</si>
  <si>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</si>
  <si>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</si>
  <si>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</si>
  <si>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</si>
  <si>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</si>
  <si>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</si>
  <si>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</si>
  <si>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</si>
  <si>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</si>
  <si>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</si>
  <si>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</si>
  <si>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</si>
  <si>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</si>
  <si>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</si>
  <si>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</si>
  <si>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</si>
  <si>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</si>
  <si>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</si>
  <si>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</si>
  <si>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</si>
  <si>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</si>
  <si>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</si>
  <si>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</si>
  <si>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</si>
  <si>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</si>
  <si>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</si>
  <si>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</si>
  <si>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</si>
  <si>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</si>
  <si>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</si>
  <si>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</si>
  <si>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</si>
  <si>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</si>
  <si>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</si>
  <si>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</si>
  <si>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</si>
  <si>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</si>
  <si>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</si>
  <si>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</si>
  <si>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</si>
  <si>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</si>
  <si>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</si>
  <si>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</si>
  <si>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</si>
  <si>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</si>
  <si>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</si>
  <si>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</si>
  <si>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</si>
  <si>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</si>
  <si>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</si>
  <si>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</si>
  <si>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</si>
  <si>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</si>
  <si>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</si>
  <si>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</si>
  <si>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</si>
  <si>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</si>
  <si>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</si>
  <si>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</si>
  <si>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</si>
  <si>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</si>
  <si>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</si>
  <si>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</si>
  <si>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</si>
  <si>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</si>
  <si>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</si>
  <si>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</si>
  <si>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</si>
  <si>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</si>
  <si>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</si>
  <si>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</si>
  <si>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</si>
  <si>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</si>
  <si>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</si>
  <si>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</si>
  <si>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</si>
  <si>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</si>
  <si>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</si>
  <si>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</si>
  <si>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</si>
  <si>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</si>
  <si>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</si>
  <si>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</si>
  <si>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</si>
  <si>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</si>
  <si>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</si>
  <si>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</si>
  <si>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</si>
  <si>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</si>
  <si>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</si>
  <si>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</si>
  <si>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</si>
  <si>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</si>
  <si>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</si>
  <si>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</si>
  <si>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</si>
  <si>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</si>
  <si>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</si>
  <si>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</si>
  <si>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</si>
  <si>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</si>
  <si>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</si>
  <si>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</si>
  <si>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</si>
  <si>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</si>
  <si>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</si>
  <si>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</si>
  <si>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</si>
  <si>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</si>
  <si>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</si>
  <si>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</si>
  <si>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</si>
  <si>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</si>
  <si>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</si>
  <si>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</si>
  <si>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</si>
  <si>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</si>
  <si>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</si>
  <si>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</si>
  <si>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</si>
  <si>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</si>
  <si>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</si>
  <si>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</si>
  <si>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</si>
  <si>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</si>
  <si>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</si>
  <si>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</si>
  <si>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</si>
  <si>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</si>
  <si>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</si>
  <si>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</si>
  <si>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</si>
  <si>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</si>
  <si>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</si>
  <si>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</si>
  <si>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</si>
  <si>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</si>
  <si>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</si>
  <si>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</si>
  <si>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</si>
  <si>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</si>
  <si>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</si>
  <si>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</si>
  <si>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</si>
  <si>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</si>
  <si>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</si>
  <si>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</si>
  <si>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</si>
  <si>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</si>
  <si>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</si>
  <si>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</si>
  <si>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</si>
  <si>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</si>
  <si>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</si>
  <si>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</si>
  <si>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</si>
  <si>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</si>
  <si>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</si>
  <si>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</si>
  <si>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</si>
  <si>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</si>
  <si>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</si>
  <si>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</si>
  <si>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</si>
  <si>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</si>
  <si>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</si>
  <si>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</si>
  <si>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</si>
  <si>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</si>
  <si>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</si>
  <si>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</si>
  <si>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</si>
  <si>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</si>
  <si>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</si>
  <si>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</si>
  <si>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</si>
  <si>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</si>
  <si>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</si>
  <si>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</si>
  <si>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</si>
  <si>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</si>
  <si>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</si>
  <si>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</si>
  <si>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</si>
  <si>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</si>
  <si>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</si>
  <si>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</si>
  <si>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</si>
  <si>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</si>
  <si>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</si>
  <si>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</si>
  <si>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</si>
  <si>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</si>
  <si>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</si>
  <si>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</si>
  <si>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</si>
  <si>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</si>
  <si>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</si>
  <si>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</si>
  <si>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</si>
  <si>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</si>
  <si>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</si>
  <si>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</si>
  <si>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</si>
  <si>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</si>
  <si>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</si>
  <si>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</si>
  <si>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</si>
  <si>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</si>
  <si>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</si>
  <si>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</si>
  <si>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</si>
  <si>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</si>
  <si>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</si>
  <si>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</si>
  <si>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</si>
  <si>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</si>
  <si>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</si>
  <si>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</si>
  <si>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</si>
  <si>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</si>
  <si>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</si>
  <si>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</si>
  <si>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</si>
  <si>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</si>
  <si>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</si>
  <si>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</si>
  <si>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</si>
  <si>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</si>
  <si>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</si>
  <si>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</si>
  <si>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</si>
  <si>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</si>
  <si>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</si>
  <si>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</si>
  <si>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</si>
  <si>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</si>
  <si>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</si>
  <si>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</si>
  <si>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</si>
  <si>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</si>
  <si>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</si>
  <si>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</si>
  <si>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</si>
  <si>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</si>
  <si>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</si>
  <si>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</si>
  <si>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</si>
  <si>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</si>
  <si>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</si>
  <si>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</si>
  <si>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</si>
  <si>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</si>
  <si>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</si>
  <si>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</si>
  <si>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</si>
  <si>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</si>
  <si>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</si>
  <si>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</si>
  <si>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</si>
  <si>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</si>
  <si>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</si>
  <si>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</si>
  <si>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</si>
  <si>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</si>
  <si>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</si>
  <si>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</si>
  <si>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</si>
  <si>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</si>
  <si>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</si>
  <si>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</si>
  <si>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</si>
  <si>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</si>
  <si>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</si>
  <si>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</si>
  <si>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</si>
  <si>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</si>
  <si>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</si>
  <si>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</si>
  <si>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</si>
  <si>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</si>
  <si>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</si>
  <si>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</si>
  <si>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</si>
  <si>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</si>
  <si>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</si>
  <si>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</si>
  <si>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</si>
  <si>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</si>
  <si>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</si>
  <si>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</si>
  <si>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</si>
  <si>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</si>
  <si>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</si>
  <si>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</si>
  <si>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</si>
  <si>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</si>
  <si>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</si>
  <si>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</si>
  <si>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</si>
  <si>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</si>
  <si>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</si>
  <si>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</si>
  <si>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</si>
  <si>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</si>
  <si>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</si>
  <si>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</si>
  <si>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</si>
  <si>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</si>
  <si>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</si>
  <si>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</si>
  <si>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</si>
  <si>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</si>
  <si>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</si>
  <si>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</si>
  <si>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</si>
  <si>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</si>
  <si>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</si>
  <si>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</si>
  <si>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</si>
  <si>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</si>
  <si>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</si>
  <si>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</si>
  <si>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</si>
  <si>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</si>
  <si>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</si>
  <si>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</si>
  <si>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</si>
  <si>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</si>
  <si>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</si>
  <si>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</si>
  <si>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</si>
  <si>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</si>
  <si>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</si>
  <si>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</si>
  <si>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</si>
  <si>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</si>
  <si>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</si>
  <si>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</si>
  <si>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</si>
  <si>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</si>
  <si>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</si>
  <si>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</si>
  <si>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</si>
  <si>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</si>
  <si>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</si>
  <si>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</si>
  <si>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</si>
  <si>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</si>
  <si>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</si>
  <si>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</si>
  <si>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</si>
  <si>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</si>
  <si>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</si>
  <si>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</si>
  <si>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</si>
  <si>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</si>
  <si>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</si>
  <si>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</si>
  <si>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</si>
  <si>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</si>
  <si>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</si>
  <si>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</si>
  <si>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</si>
  <si>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</si>
  <si>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</si>
  <si>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</si>
  <si>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</si>
  <si>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</si>
  <si>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</si>
  <si>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</si>
  <si>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</si>
  <si>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</si>
  <si>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</si>
  <si>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</si>
  <si>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</si>
  <si>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</si>
  <si>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</si>
  <si>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</si>
  <si>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</si>
  <si>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</si>
  <si>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</si>
  <si>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</si>
  <si>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</si>
  <si>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</si>
  <si>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</si>
  <si>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</si>
  <si>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</si>
  <si>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</si>
  <si>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</si>
  <si>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</si>
  <si>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</si>
  <si>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</si>
  <si>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</si>
  <si>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</si>
  <si>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</si>
  <si>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</si>
  <si>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</si>
  <si>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</si>
  <si>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</si>
  <si>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</si>
  <si>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</si>
  <si>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</si>
  <si>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</si>
  <si>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</si>
  <si>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</si>
  <si>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</si>
  <si>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</si>
  <si>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</si>
  <si>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</si>
  <si>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</si>
  <si>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</si>
  <si>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</si>
  <si>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</si>
  <si>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</si>
  <si>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</si>
  <si>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</si>
  <si>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</si>
  <si>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</si>
  <si>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</si>
  <si>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</si>
  <si>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</si>
  <si>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</si>
  <si>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</si>
  <si>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</si>
  <si>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</si>
  <si>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</si>
  <si>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</si>
  <si>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</si>
  <si>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</si>
  <si>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</si>
  <si>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</si>
  <si>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</si>
  <si>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</si>
  <si>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</si>
  <si>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</si>
  <si>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</si>
  <si>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</si>
  <si>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</si>
  <si>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</si>
  <si>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</si>
  <si>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</si>
  <si>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</si>
  <si>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</si>
  <si>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</si>
  <si>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</si>
  <si>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</si>
  <si>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</si>
  <si>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</si>
  <si>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</si>
  <si>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</si>
  <si>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</si>
  <si>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</si>
  <si>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</si>
  <si>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</si>
  <si>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</si>
  <si>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</si>
  <si>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</si>
  <si>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</si>
  <si>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</si>
  <si>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</si>
  <si>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</si>
  <si>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</si>
  <si>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</si>
  <si>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</si>
  <si>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</si>
  <si>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</si>
  <si>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</si>
  <si>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</si>
  <si>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</si>
  <si>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</si>
  <si>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</si>
  <si>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</si>
  <si>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</si>
  <si>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</si>
  <si>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</si>
  <si>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</si>
  <si>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</si>
  <si>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</si>
  <si>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</si>
  <si>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</si>
  <si>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</si>
  <si>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</si>
  <si>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</si>
  <si>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</si>
  <si>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</si>
  <si>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</si>
  <si>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</si>
  <si>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</si>
  <si>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</si>
  <si>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</si>
  <si>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</si>
  <si>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</si>
  <si>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</si>
  <si>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</si>
  <si>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</si>
  <si>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</si>
  <si>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</si>
  <si>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</si>
  <si>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</si>
  <si>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</si>
  <si>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</si>
  <si>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</si>
  <si>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</si>
  <si>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</si>
  <si>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</si>
  <si>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</si>
  <si>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</si>
  <si>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</si>
  <si>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</si>
  <si>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</si>
  <si>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</si>
  <si>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</si>
  <si>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</si>
  <si>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</si>
  <si>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</si>
  <si>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</si>
  <si>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</si>
  <si>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</si>
  <si>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</si>
  <si>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</si>
  <si>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</si>
  <si>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</si>
  <si>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</si>
  <si>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</si>
  <si>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</si>
  <si>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</si>
  <si>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</si>
  <si>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</si>
  <si>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</si>
  <si>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</si>
  <si>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</si>
  <si>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</si>
  <si>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</si>
  <si>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</si>
  <si>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</si>
  <si>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</si>
  <si>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</si>
  <si>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</si>
  <si>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</si>
  <si>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</si>
  <si>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</si>
  <si>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</si>
  <si>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</si>
  <si>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</si>
  <si>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</si>
  <si>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</si>
  <si>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</si>
  <si>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</si>
  <si>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</si>
  <si>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</si>
  <si>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</si>
  <si>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</si>
  <si>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</si>
  <si>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</si>
  <si>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</si>
  <si>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</si>
  <si>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</si>
  <si>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</si>
  <si>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</si>
  <si>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</si>
  <si>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</si>
  <si>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</si>
  <si>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</si>
  <si>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</si>
  <si>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</si>
  <si>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</si>
  <si>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</si>
  <si>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</si>
  <si>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</si>
  <si>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</si>
  <si>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</si>
  <si>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</si>
  <si>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</si>
  <si>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</si>
  <si>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</si>
  <si>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</si>
  <si>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</si>
  <si>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</si>
  <si>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</si>
  <si>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</si>
  <si>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</si>
  <si>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</si>
  <si>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</si>
  <si>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</si>
  <si>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</si>
  <si>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</si>
  <si>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</si>
  <si>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</si>
  <si>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</si>
  <si>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</si>
  <si>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</si>
  <si>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</si>
  <si>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</si>
  <si>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</si>
  <si>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</si>
  <si>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</si>
  <si>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</si>
  <si>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</si>
  <si>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</si>
  <si>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</si>
  <si>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</si>
  <si>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</si>
  <si>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</si>
  <si>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</si>
  <si>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</si>
  <si>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</si>
  <si>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</si>
  <si>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</si>
  <si>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</si>
  <si>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</si>
  <si>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</si>
  <si>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</si>
  <si>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</si>
  <si>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</si>
  <si>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</si>
  <si>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</si>
  <si>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</si>
  <si>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</si>
  <si>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</si>
  <si>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</si>
  <si>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</si>
  <si>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</si>
  <si>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</si>
  <si>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</si>
  <si>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</si>
  <si>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</si>
  <si>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</si>
  <si>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</si>
  <si>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</si>
  <si>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</si>
  <si>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</si>
  <si>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</si>
  <si>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</si>
  <si>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</si>
  <si>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</si>
  <si>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</si>
  <si>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</si>
  <si>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</si>
  <si>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</si>
  <si>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</si>
  <si>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</si>
  <si>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</si>
  <si>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</si>
  <si>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</si>
  <si>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</si>
  <si>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</si>
  <si>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</si>
  <si>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</si>
  <si>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</si>
  <si>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</si>
  <si>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</si>
  <si>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</si>
  <si>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</si>
  <si>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</si>
  <si>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</si>
  <si>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</si>
  <si>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</si>
  <si>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</si>
  <si>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</si>
  <si>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</si>
  <si>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</si>
  <si>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</si>
  <si>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</si>
  <si>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</si>
  <si>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</si>
  <si>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</si>
  <si>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</si>
  <si>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</si>
  <si>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</si>
  <si>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</si>
  <si>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</si>
  <si>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</si>
  <si>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</si>
  <si>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</si>
  <si>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</si>
  <si>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</si>
  <si>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</si>
  <si>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</si>
  <si>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</si>
  <si>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</si>
  <si>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</si>
  <si>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</si>
  <si>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</si>
  <si>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</si>
  <si>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</si>
  <si>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</si>
  <si>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</si>
  <si>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</si>
  <si>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</si>
  <si>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</si>
  <si>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</si>
  <si>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</si>
  <si>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</si>
  <si>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</si>
  <si>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</si>
  <si>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</si>
  <si>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</si>
  <si>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</si>
  <si>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</si>
  <si>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</si>
  <si>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</si>
  <si>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</si>
  <si>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</si>
  <si>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</si>
  <si>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</si>
  <si>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</si>
  <si>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</si>
  <si>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</si>
  <si>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</si>
  <si>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</si>
  <si>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</si>
  <si>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</si>
  <si>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</si>
  <si>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</si>
  <si>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</si>
  <si>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</si>
  <si>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</si>
  <si>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</si>
  <si>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</si>
  <si>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</si>
  <si>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</si>
  <si>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</si>
  <si>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</si>
  <si>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</si>
  <si>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</si>
  <si>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</si>
  <si>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</si>
  <si>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</si>
  <si>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</si>
  <si>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</si>
  <si>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</si>
  <si>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</si>
  <si>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</si>
  <si>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</si>
  <si>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</si>
  <si>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</si>
  <si>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</si>
  <si>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</si>
  <si>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</si>
  <si>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</si>
  <si>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</si>
  <si>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</si>
  <si>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</si>
  <si>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</si>
  <si>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</si>
  <si>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</si>
  <si>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</si>
  <si>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</si>
  <si>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</si>
  <si>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</si>
  <si>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</si>
  <si>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</si>
  <si>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</si>
  <si>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</si>
  <si>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</si>
  <si>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</si>
  <si>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</si>
  <si>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</si>
  <si>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</si>
  <si>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</si>
  <si>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</si>
  <si>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</si>
  <si>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</si>
  <si>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</si>
  <si>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</si>
  <si>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</si>
  <si>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</si>
  <si>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</si>
  <si>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</si>
  <si>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</si>
  <si>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</si>
  <si>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</si>
  <si>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</si>
  <si>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</si>
  <si>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</si>
  <si>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</si>
  <si>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</si>
  <si>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</si>
  <si>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</si>
  <si>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</si>
  <si>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</si>
  <si>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</si>
  <si>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</si>
  <si>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</si>
  <si>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</si>
  <si>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</si>
  <si>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</si>
  <si>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</si>
  <si>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</si>
  <si>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</si>
  <si>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</si>
  <si>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</si>
  <si>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</si>
  <si>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</si>
  <si>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</si>
  <si>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</si>
  <si>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</si>
  <si>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</si>
  <si>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</si>
  <si>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</si>
  <si>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</si>
  <si>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</si>
  <si>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</si>
  <si>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</si>
  <si>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</si>
  <si>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</si>
  <si>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</si>
  <si>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</si>
  <si>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</si>
  <si>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</si>
  <si>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</si>
  <si>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</si>
  <si>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</si>
  <si>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</si>
  <si>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</si>
  <si>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</si>
  <si>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</si>
  <si>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</si>
  <si>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</si>
  <si>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</si>
  <si>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</si>
  <si>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</si>
  <si>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</si>
  <si>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</si>
  <si>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</si>
  <si>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</si>
  <si>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</si>
  <si>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</si>
  <si>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</si>
  <si>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</si>
  <si>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</si>
  <si>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</si>
  <si>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</si>
  <si>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</si>
  <si>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</si>
  <si>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</si>
  <si>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</si>
  <si>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</si>
  <si>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</si>
  <si>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</si>
  <si>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</si>
  <si>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</si>
  <si>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</si>
  <si>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</si>
  <si>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</si>
  <si>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</si>
  <si>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</si>
  <si>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</si>
  <si>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</si>
  <si>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</si>
  <si>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</si>
  <si>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</si>
  <si>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</si>
  <si>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</si>
  <si>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</si>
  <si>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</si>
  <si>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</si>
  <si>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</si>
  <si>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</si>
  <si>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</si>
  <si>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</si>
  <si>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</si>
  <si>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</si>
  <si>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</si>
  <si>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</si>
  <si>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</si>
  <si>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</si>
  <si>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</si>
  <si>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</si>
  <si>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</si>
  <si>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</si>
  <si>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</si>
  <si>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</si>
  <si>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</si>
  <si>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</si>
  <si>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</si>
  <si>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</si>
  <si>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</si>
  <si>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</si>
  <si>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</si>
  <si>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</si>
  <si>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</si>
  <si>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</si>
  <si>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</si>
  <si>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</si>
  <si>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</si>
  <si>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</si>
  <si>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</si>
  <si>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</si>
  <si>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</si>
  <si>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</si>
  <si>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</si>
  <si>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</si>
  <si>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</si>
  <si>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</si>
  <si>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</si>
  <si>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</si>
  <si>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</si>
  <si>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</si>
  <si>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</si>
  <si>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</si>
  <si>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</si>
  <si>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</si>
  <si>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</si>
  <si>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</si>
  <si>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</si>
  <si>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</si>
  <si>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</si>
  <si>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</si>
  <si>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</si>
  <si>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</si>
  <si>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</si>
  <si>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</si>
  <si>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</si>
  <si>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</si>
  <si>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</si>
  <si>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</si>
  <si>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</si>
  <si>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</si>
  <si>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</si>
  <si>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</si>
  <si>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</si>
  <si>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</si>
  <si>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</si>
  <si>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</si>
  <si>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</si>
  <si>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</si>
  <si>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</si>
  <si>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</si>
  <si>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</si>
  <si>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</si>
  <si>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</si>
  <si>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</si>
  <si>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</si>
  <si>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</si>
  <si>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</si>
  <si>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</si>
  <si>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</si>
  <si>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</si>
  <si>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</si>
  <si>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</si>
  <si>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</si>
  <si>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</si>
  <si>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</si>
  <si>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</si>
  <si>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</si>
  <si>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</si>
  <si>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</si>
  <si>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</si>
  <si>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</si>
  <si>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</si>
  <si>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</si>
  <si>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</si>
  <si>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</si>
  <si>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</si>
  <si>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</si>
  <si>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</si>
  <si>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</si>
  <si>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</si>
  <si>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</si>
  <si>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</si>
  <si>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</si>
  <si>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</si>
  <si>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</si>
  <si>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</si>
  <si>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</si>
  <si>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</si>
  <si>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</si>
  <si>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</si>
  <si>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</si>
  <si>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</si>
  <si>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</si>
  <si>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</si>
  <si>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</si>
  <si>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</si>
  <si>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</si>
  <si>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</si>
  <si>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</si>
  <si>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</si>
  <si>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</si>
  <si>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</si>
  <si>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</si>
  <si>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</si>
  <si>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</si>
  <si>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</si>
  <si>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</si>
  <si>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</si>
  <si>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</si>
  <si>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</si>
  <si>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</si>
  <si>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</si>
  <si>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</si>
  <si>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</si>
  <si>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</si>
  <si>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</si>
  <si>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</si>
  <si>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</si>
  <si>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</si>
  <si>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</si>
  <si>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</si>
  <si>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</si>
  <si>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</si>
  <si>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</si>
  <si>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</si>
  <si>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</si>
  <si>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</si>
  <si>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</si>
  <si>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</si>
  <si>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</si>
  <si>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</si>
  <si>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</si>
  <si>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</si>
  <si>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</si>
  <si>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</si>
  <si>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</si>
  <si>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</si>
  <si>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</si>
  <si>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</si>
  <si>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</si>
  <si>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</si>
  <si>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</si>
  <si>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</si>
  <si>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</si>
  <si>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</si>
  <si>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</si>
  <si>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</si>
  <si>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</si>
  <si>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</si>
  <si>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</si>
  <si>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</si>
  <si>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</si>
  <si>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</si>
  <si>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</si>
  <si>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</si>
  <si>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</si>
  <si>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</si>
  <si>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</si>
  <si>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</si>
  <si>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</si>
  <si>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</si>
  <si>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</si>
  <si>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</si>
  <si>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</si>
  <si>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</si>
  <si>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</si>
  <si>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</si>
  <si>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</si>
  <si>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</si>
  <si>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</si>
  <si>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</si>
  <si>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</si>
  <si>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</si>
  <si>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</si>
  <si>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</si>
  <si>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</si>
  <si>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</si>
  <si>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</si>
  <si>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</si>
  <si>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</si>
  <si>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</si>
  <si>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</si>
  <si>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</si>
  <si>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</si>
  <si>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</si>
  <si>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</si>
  <si>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</si>
  <si>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</si>
  <si>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</si>
  <si>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</si>
  <si>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</si>
  <si>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</si>
  <si>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</si>
  <si>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</si>
  <si>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</si>
  <si>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</si>
  <si>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</si>
  <si>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</si>
  <si>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</si>
  <si>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</si>
  <si>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</si>
  <si>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</si>
  <si>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</si>
  <si>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</si>
  <si>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</si>
  <si>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</si>
  <si>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</si>
  <si>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</si>
  <si>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</si>
  <si>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</si>
  <si>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</si>
  <si>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</si>
  <si>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</si>
  <si>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</si>
  <si>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</si>
  <si>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</si>
  <si>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</si>
  <si>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</si>
  <si>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</si>
  <si>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</si>
  <si>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</si>
  <si>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</si>
  <si>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</si>
  <si>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</si>
  <si>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</si>
  <si>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</si>
  <si>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</si>
  <si>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</si>
  <si>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</si>
  <si>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</si>
  <si>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</si>
  <si>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</si>
  <si>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</si>
  <si>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</si>
  <si>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</si>
  <si>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</si>
  <si>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</si>
  <si>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</si>
  <si>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</si>
  <si>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</si>
  <si>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</si>
  <si>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</si>
  <si>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</si>
  <si>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</si>
  <si>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</si>
  <si>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</si>
  <si>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</si>
  <si>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</si>
  <si>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</si>
  <si>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</si>
  <si>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</si>
  <si>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</si>
  <si>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</si>
  <si>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</si>
  <si>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</si>
  <si>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</si>
  <si>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</si>
  <si>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</si>
  <si>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</si>
  <si>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</si>
  <si>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</si>
  <si>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</si>
  <si>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</si>
  <si>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</si>
  <si>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</si>
  <si>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</si>
  <si>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</si>
  <si>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</si>
  <si>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</si>
  <si>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</si>
  <si>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</si>
  <si>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</si>
  <si>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</si>
  <si>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</si>
  <si>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</si>
  <si>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</si>
  <si>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</si>
  <si>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</si>
  <si>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</si>
  <si>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</si>
  <si>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</si>
  <si>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</si>
  <si>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</si>
  <si>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</si>
  <si>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</si>
  <si>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</si>
  <si>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</si>
  <si>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</si>
  <si>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</si>
  <si>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</si>
  <si>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</si>
  <si>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</si>
  <si>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</si>
  <si>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</si>
  <si>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</si>
  <si>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</si>
  <si>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</si>
  <si>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</si>
  <si>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</si>
  <si>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</si>
  <si>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</si>
  <si>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</si>
  <si>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</si>
  <si>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</si>
  <si>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</si>
  <si>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</si>
  <si>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</si>
  <si>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</si>
  <si>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</si>
  <si>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</si>
  <si>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</si>
  <si>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</si>
  <si>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</si>
  <si>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</si>
  <si>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</si>
  <si>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</si>
  <si>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</si>
  <si>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</si>
  <si>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</si>
  <si>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</si>
  <si>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</si>
  <si>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</si>
  <si>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</si>
  <si>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</si>
  <si>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</si>
  <si>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</si>
  <si>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</si>
  <si>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</si>
  <si>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</si>
  <si>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</si>
  <si>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</si>
  <si>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</si>
  <si>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</si>
  <si>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</si>
  <si>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</si>
  <si>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</si>
  <si>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</si>
  <si>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</si>
  <si>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</si>
  <si>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</si>
  <si>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</si>
  <si>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</si>
  <si>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</si>
  <si>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</si>
  <si>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</si>
  <si>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</si>
  <si>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</si>
  <si>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</si>
  <si>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</si>
  <si>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</si>
  <si>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</si>
  <si>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</si>
  <si>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</si>
  <si>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</si>
  <si>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</si>
  <si>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</si>
  <si>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</si>
  <si>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</si>
  <si>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</si>
  <si>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</si>
  <si>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</si>
  <si>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</si>
  <si>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</si>
  <si>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</si>
  <si>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</si>
  <si>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</si>
  <si>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</si>
  <si>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</si>
  <si>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</si>
  <si>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</si>
  <si>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</si>
  <si>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</si>
  <si>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</si>
  <si>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</si>
  <si>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</si>
  <si>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</si>
  <si>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</si>
  <si>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</si>
  <si>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</si>
  <si>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</si>
  <si>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</si>
  <si>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</si>
  <si>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</si>
  <si>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</si>
  <si>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</si>
  <si>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</si>
  <si>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</si>
  <si>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</si>
  <si>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</si>
  <si>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</si>
  <si>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</si>
  <si>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</si>
  <si>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</si>
  <si>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</si>
  <si>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</si>
  <si>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</si>
  <si>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</si>
  <si>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</si>
  <si>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</si>
  <si>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</si>
  <si>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</si>
  <si>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</si>
  <si>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</si>
  <si>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</si>
  <si>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</si>
  <si>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</si>
  <si>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</si>
  <si>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</si>
  <si>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</si>
  <si>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</si>
  <si>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</si>
  <si>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</si>
  <si>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</si>
  <si>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</si>
  <si>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</si>
  <si>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</si>
  <si>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</si>
  <si>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</si>
  <si>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</si>
  <si>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</si>
  <si>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</si>
  <si>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</si>
  <si>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</si>
  <si>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</si>
  <si>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</si>
  <si>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</si>
  <si>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</si>
  <si>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</si>
  <si>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</si>
  <si>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</si>
  <si>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</si>
  <si>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</si>
  <si>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</si>
  <si>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</si>
  <si>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</si>
  <si>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</si>
  <si>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</si>
  <si>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</si>
  <si>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</si>
  <si>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</si>
  <si>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</si>
  <si>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</si>
  <si>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</si>
  <si>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</si>
  <si>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</si>
  <si>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</si>
  <si>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</si>
  <si>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</si>
  <si>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</si>
  <si>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</si>
  <si>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</si>
  <si>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</si>
  <si>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</si>
  <si>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</si>
  <si>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</si>
  <si>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</si>
  <si>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</si>
  <si>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</si>
  <si>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</si>
  <si>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</si>
  <si>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</si>
  <si>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</si>
  <si>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</si>
  <si>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</si>
  <si>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</si>
  <si>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</si>
  <si>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</si>
  <si>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</si>
  <si>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</si>
  <si>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</si>
  <si>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</si>
  <si>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</si>
  <si>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</si>
  <si>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</si>
  <si>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</si>
  <si>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</si>
  <si>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</si>
  <si>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</si>
  <si>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</si>
  <si>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</si>
  <si>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</si>
  <si>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</si>
  <si>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</si>
  <si>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</si>
  <si>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</si>
  <si>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</si>
  <si>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</si>
  <si>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</si>
  <si>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</si>
  <si>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</si>
  <si>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</si>
  <si>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</si>
  <si>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</si>
  <si>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</si>
  <si>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</si>
  <si>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</si>
  <si>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</si>
  <si>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</si>
  <si>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</si>
  <si>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</si>
  <si>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</si>
  <si>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</si>
  <si>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</si>
  <si>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</si>
  <si>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</si>
  <si>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</si>
  <si>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</si>
  <si>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</si>
  <si>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</si>
  <si>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</si>
  <si>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</si>
  <si>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</si>
  <si>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</si>
  <si>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</si>
  <si>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</si>
  <si>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</si>
  <si>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</si>
  <si>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</si>
  <si>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</si>
  <si>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</si>
  <si>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</si>
  <si>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</si>
  <si>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</si>
  <si>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</si>
  <si>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</si>
  <si>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</si>
  <si>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</si>
  <si>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</si>
  <si>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</si>
  <si>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</si>
  <si>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</si>
  <si>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</si>
  <si>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</si>
  <si>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</si>
  <si>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</si>
  <si>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</si>
  <si>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</si>
  <si>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</si>
  <si>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</si>
  <si>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</si>
  <si>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</si>
  <si>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</si>
  <si>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</si>
  <si>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</si>
  <si>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</si>
  <si>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</si>
  <si>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</si>
  <si>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</si>
  <si>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</si>
  <si>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</si>
  <si>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</si>
  <si>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</si>
  <si>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</si>
  <si>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</si>
  <si>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</si>
  <si>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</si>
  <si>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</si>
  <si>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</si>
  <si>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</si>
  <si>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</si>
  <si>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</si>
  <si>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</si>
  <si>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</si>
  <si>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</si>
  <si>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</si>
  <si>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</si>
  <si>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</si>
  <si>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</si>
  <si>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</si>
  <si>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</si>
  <si>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</si>
  <si>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</si>
  <si>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</si>
  <si>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</si>
  <si>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</si>
  <si>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</si>
  <si>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</si>
  <si>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</si>
  <si>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</si>
  <si>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</si>
  <si>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</si>
  <si>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</si>
  <si>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</si>
  <si>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</si>
  <si>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</si>
  <si>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</si>
  <si>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</si>
  <si>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</si>
  <si>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</si>
  <si>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</si>
  <si>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</si>
  <si>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</si>
  <si>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</si>
  <si>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</si>
  <si>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</si>
  <si>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</si>
  <si>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</si>
  <si>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</si>
  <si>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</si>
  <si>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</si>
  <si>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</si>
  <si>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</si>
  <si>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</si>
  <si>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</si>
  <si>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</si>
  <si>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</si>
  <si>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</si>
  <si>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</si>
  <si>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</si>
  <si>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</si>
  <si>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</si>
  <si>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</si>
  <si>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</si>
  <si>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</si>
  <si>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</si>
  <si>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</si>
  <si>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</si>
  <si>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</si>
  <si>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</si>
  <si>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</si>
  <si>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</si>
  <si>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</si>
  <si>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</si>
  <si>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</si>
  <si>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</si>
  <si>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</si>
  <si>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</si>
  <si>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</si>
  <si>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</si>
  <si>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</si>
  <si>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</si>
  <si>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</si>
  <si>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</si>
  <si>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</si>
  <si>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</si>
  <si>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</si>
  <si>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</si>
  <si>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</si>
  <si>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</si>
  <si>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</si>
  <si>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</si>
  <si>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</si>
  <si>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</si>
  <si>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</si>
  <si>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</si>
  <si>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</si>
  <si>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</si>
  <si>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</si>
  <si>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</si>
  <si>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</si>
  <si>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</si>
  <si>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</si>
  <si>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</si>
  <si>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</si>
  <si>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</si>
  <si>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</si>
  <si>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</si>
  <si>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</si>
  <si>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</si>
  <si>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</si>
  <si>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</si>
  <si>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</si>
  <si>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</si>
  <si>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</si>
  <si>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</si>
  <si>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</si>
  <si>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</si>
  <si>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</si>
  <si>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</si>
  <si>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</si>
  <si>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</si>
  <si>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</si>
  <si>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</si>
  <si>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</si>
  <si>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</si>
  <si>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</si>
  <si>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</si>
  <si>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</si>
  <si>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</si>
  <si>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</si>
  <si>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</si>
  <si>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</si>
  <si>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</si>
  <si>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</si>
  <si>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</si>
  <si>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</si>
  <si>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</si>
  <si>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</si>
  <si>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</si>
  <si>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</si>
  <si>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</si>
  <si>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</si>
  <si>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</si>
  <si>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</si>
  <si>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</si>
  <si>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</si>
  <si>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</si>
  <si>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</si>
  <si>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</si>
  <si>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</si>
  <si>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</si>
  <si>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</si>
  <si>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</si>
  <si>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</si>
  <si>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</si>
  <si>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</si>
  <si>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</si>
  <si>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</si>
  <si>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</si>
  <si>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</si>
  <si>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</si>
  <si>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</si>
  <si>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</si>
  <si>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</si>
  <si>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</si>
  <si>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</si>
  <si>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</si>
  <si>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</si>
  <si>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</si>
  <si>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</si>
  <si>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</si>
  <si>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</si>
  <si>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</si>
  <si>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</si>
  <si>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</si>
  <si>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</si>
  <si>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</si>
  <si>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</si>
  <si>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</si>
  <si>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</si>
  <si>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</si>
  <si>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</si>
  <si>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</si>
  <si>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</si>
  <si>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</si>
  <si>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</si>
  <si>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</si>
  <si>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</si>
  <si>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</si>
  <si>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</si>
  <si>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</si>
  <si>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</si>
  <si>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</si>
  <si>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</si>
  <si>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</si>
  <si>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</si>
  <si>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</si>
  <si>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</si>
  <si>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</si>
  <si>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</si>
  <si>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</si>
  <si>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</si>
  <si>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</si>
  <si>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</si>
  <si>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</si>
  <si>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</si>
  <si>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</si>
  <si>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</si>
  <si>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</si>
  <si>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</si>
  <si>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</si>
  <si>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</si>
  <si>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</si>
  <si>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</si>
  <si>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</si>
  <si>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</si>
  <si>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</si>
  <si>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</si>
  <si>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</si>
  <si>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</si>
  <si>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</si>
  <si>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</si>
  <si>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</si>
  <si>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</si>
  <si>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</si>
  <si>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</si>
  <si>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</si>
  <si>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</si>
  <si>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</si>
  <si>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</si>
  <si>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</si>
  <si>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</si>
  <si>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</si>
  <si>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</si>
  <si>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</si>
  <si>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</si>
  <si>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</si>
  <si>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</si>
  <si>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</si>
  <si>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</si>
  <si>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</si>
  <si>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</si>
  <si>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</si>
  <si>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</si>
  <si>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</si>
  <si>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</si>
  <si>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</si>
  <si>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</si>
  <si>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</si>
  <si>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</si>
  <si>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</si>
  <si>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</si>
  <si>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</si>
  <si>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</si>
  <si>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</si>
  <si>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</si>
  <si>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</si>
  <si>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</si>
  <si>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</si>
  <si>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</si>
  <si>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</si>
  <si>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</si>
  <si>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</si>
  <si>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</si>
  <si>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</si>
  <si>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</si>
  <si>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</si>
  <si>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</si>
  <si>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</si>
  <si>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</si>
  <si>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</si>
  <si>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</si>
  <si>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</si>
  <si>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</si>
  <si>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</si>
  <si>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</si>
  <si>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</si>
  <si>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</si>
  <si>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</si>
  <si>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</si>
  <si>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</si>
  <si>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</si>
  <si>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</si>
  <si>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</si>
  <si>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</si>
  <si>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</si>
  <si>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</si>
  <si>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</si>
  <si>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</si>
  <si>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</si>
  <si>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</si>
  <si>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</si>
  <si>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</si>
  <si>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</si>
  <si>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</si>
  <si>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</si>
  <si>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</si>
  <si>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</si>
  <si>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</si>
  <si>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</si>
  <si>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</si>
  <si>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</si>
  <si>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</si>
  <si>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</si>
  <si>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</si>
  <si>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</si>
  <si>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</si>
  <si>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</si>
  <si>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</si>
  <si>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</si>
  <si>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</si>
  <si>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</si>
  <si>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</si>
  <si>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</si>
  <si>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</si>
  <si>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</si>
  <si>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</si>
  <si>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</si>
  <si>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</si>
  <si>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</si>
  <si>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</si>
  <si>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</si>
  <si>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</si>
  <si>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</si>
  <si>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</si>
  <si>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</si>
  <si>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</si>
  <si>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</si>
  <si>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</si>
  <si>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</si>
  <si>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</si>
  <si>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</si>
  <si>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</si>
  <si>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</si>
  <si>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</si>
  <si>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</si>
  <si>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</si>
  <si>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</si>
  <si>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</si>
  <si>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</si>
  <si>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</si>
  <si>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</si>
  <si>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</si>
  <si>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</si>
  <si>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</si>
  <si>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</si>
  <si>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</si>
  <si>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</si>
  <si>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</si>
  <si>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</si>
  <si>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</si>
  <si>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</si>
  <si>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</si>
  <si>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</si>
  <si>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</si>
  <si>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</si>
  <si>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</si>
  <si>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</si>
  <si>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</si>
  <si>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</si>
  <si>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</si>
  <si>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</si>
  <si>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</si>
  <si>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</si>
  <si>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</si>
  <si>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</si>
  <si>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</si>
  <si>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</si>
  <si>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</si>
  <si>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</si>
  <si>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</si>
  <si>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</si>
  <si>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</si>
  <si>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</si>
  <si>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</si>
  <si>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</si>
  <si>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</si>
  <si>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</si>
  <si>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</si>
  <si>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</si>
  <si>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</si>
  <si>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</si>
  <si>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</si>
  <si>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</si>
  <si>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</si>
  <si>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</si>
  <si>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</si>
  <si>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</si>
  <si>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</si>
  <si>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</si>
  <si>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</si>
  <si>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</si>
  <si>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</si>
  <si>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</si>
  <si>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</si>
  <si>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</si>
  <si>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</si>
  <si>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</si>
  <si>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</si>
  <si>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</si>
  <si>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</si>
  <si>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</si>
  <si>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</si>
  <si>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</si>
  <si>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</si>
  <si>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</si>
  <si>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</si>
  <si>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</si>
  <si>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</si>
  <si>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</si>
  <si>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</si>
  <si>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</si>
  <si>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</si>
  <si>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</si>
  <si>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</si>
  <si>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</si>
  <si>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</si>
  <si>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</si>
  <si>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</si>
  <si>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</si>
  <si>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</si>
  <si>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</si>
  <si>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</si>
  <si>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</si>
  <si>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</si>
  <si>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</si>
  <si>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</si>
  <si>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</si>
  <si>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</si>
  <si>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</si>
  <si>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</si>
  <si>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</si>
  <si>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</si>
  <si>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</si>
  <si>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</si>
  <si>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</si>
  <si>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</si>
  <si>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</si>
  <si>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</si>
  <si>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</si>
  <si>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</si>
  <si>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</si>
  <si>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</si>
  <si>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</si>
  <si>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</si>
  <si>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</si>
  <si>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</si>
  <si>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</si>
  <si>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</si>
  <si>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</si>
  <si>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</si>
  <si>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</si>
  <si>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</si>
  <si>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</si>
  <si>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</si>
  <si>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</si>
  <si>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</si>
  <si>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</si>
  <si>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</si>
  <si>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</si>
  <si>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</si>
  <si>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</si>
  <si>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</si>
  <si>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</si>
  <si>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</si>
  <si>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</si>
  <si>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</si>
  <si>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</si>
  <si>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</si>
  <si>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</si>
  <si>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</si>
  <si>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</si>
  <si>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</si>
  <si>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</si>
  <si>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</si>
  <si>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</si>
  <si>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</si>
  <si>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</si>
  <si>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</si>
  <si>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</si>
  <si>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</si>
  <si>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</si>
  <si>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</si>
  <si>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</si>
  <si>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</si>
  <si>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</si>
  <si>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</si>
  <si>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</si>
  <si>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</si>
  <si>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</si>
  <si>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</si>
  <si>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</si>
  <si>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</si>
  <si>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</si>
  <si>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</si>
  <si>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</si>
  <si>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</si>
  <si>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</si>
  <si>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</si>
  <si>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</si>
  <si>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</si>
  <si>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</si>
  <si>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</si>
  <si>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</si>
  <si>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</si>
  <si>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</si>
  <si>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</si>
  <si>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</si>
  <si>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</si>
  <si>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</si>
  <si>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</si>
  <si>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</si>
  <si>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</si>
  <si>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</si>
  <si>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</si>
  <si>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</si>
  <si>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</si>
  <si>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</si>
  <si>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</si>
  <si>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</si>
  <si>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</si>
  <si>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</si>
  <si>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</si>
  <si>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</si>
  <si>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</si>
  <si>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</si>
  <si>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</si>
  <si>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</si>
  <si>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</si>
  <si>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</si>
  <si>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</si>
  <si>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</si>
  <si>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</si>
  <si>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</si>
  <si>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</si>
  <si>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</si>
  <si>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</si>
  <si>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</si>
  <si>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</si>
  <si>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</si>
  <si>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</si>
  <si>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</si>
  <si>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</si>
  <si>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</si>
  <si>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</si>
  <si>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</si>
  <si>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</si>
  <si>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</si>
  <si>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</si>
  <si>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</si>
  <si>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</si>
  <si>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</si>
  <si>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</si>
  <si>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</si>
  <si>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</si>
  <si>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</si>
  <si>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</si>
  <si>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</si>
  <si>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</si>
  <si>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</si>
  <si>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</si>
  <si>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</si>
  <si>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</si>
  <si>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</si>
  <si>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</si>
  <si>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</si>
  <si>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</si>
  <si>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</si>
  <si>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</si>
  <si>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</si>
  <si>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</si>
  <si>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</si>
  <si>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</si>
  <si>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</si>
  <si>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</si>
  <si>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</si>
  <si>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</si>
  <si>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</si>
  <si>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</si>
  <si>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</si>
  <si>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</si>
  <si>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</si>
  <si>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</si>
  <si>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</si>
  <si>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</si>
  <si>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</si>
  <si>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</si>
  <si>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</si>
  <si>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</si>
  <si>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</si>
  <si>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</si>
  <si>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</si>
  <si>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</si>
  <si>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</si>
  <si>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</si>
  <si>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</si>
  <si>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</si>
  <si>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</si>
  <si>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</si>
  <si>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</si>
  <si>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</si>
  <si>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</si>
  <si>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</si>
  <si>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</si>
  <si>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</si>
  <si>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</si>
  <si>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</si>
  <si>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</si>
  <si>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</si>
  <si>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</si>
  <si>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</si>
  <si>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</si>
  <si>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</si>
  <si>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</si>
  <si>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</si>
  <si>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</si>
  <si>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</si>
  <si>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</si>
  <si>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</si>
  <si>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</si>
  <si>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</si>
  <si>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</si>
  <si>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</si>
  <si>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</si>
  <si>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</si>
  <si>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</si>
  <si>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</si>
  <si>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</si>
  <si>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</si>
  <si>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</si>
  <si>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</si>
  <si>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</si>
  <si>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</si>
  <si>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</si>
  <si>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</si>
  <si>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</si>
  <si>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</si>
  <si>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</si>
  <si>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</si>
  <si>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</si>
  <si>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</si>
  <si>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</si>
  <si>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</si>
  <si>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</si>
  <si>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</si>
  <si>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</si>
  <si>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</si>
  <si>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</si>
  <si>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</si>
  <si>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</si>
  <si>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</si>
  <si>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</si>
  <si>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</si>
  <si>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</si>
  <si>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</si>
  <si>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</si>
  <si>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</si>
  <si>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</si>
  <si>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</si>
  <si>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</si>
  <si>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</si>
  <si>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</si>
  <si>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</si>
  <si>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</si>
  <si>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</si>
  <si>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</si>
  <si>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</si>
  <si>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</si>
  <si>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</si>
  <si>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</si>
  <si>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</si>
  <si>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</si>
  <si>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</si>
  <si>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</si>
  <si>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</si>
  <si>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</si>
  <si>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</si>
  <si>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</si>
  <si>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</si>
  <si>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</si>
  <si>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</si>
  <si>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</si>
  <si>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</si>
  <si>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</si>
  <si>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</si>
  <si>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</si>
  <si>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</si>
  <si>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</si>
  <si>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</si>
  <si>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</si>
  <si>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</si>
  <si>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</si>
  <si>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</si>
  <si>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</si>
  <si>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</si>
  <si>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</si>
  <si>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</si>
  <si>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</si>
  <si>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</si>
  <si>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</si>
  <si>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</si>
  <si>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</si>
  <si>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</si>
  <si>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</si>
  <si>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</si>
  <si>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</si>
  <si>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</si>
  <si>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</si>
  <si>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</si>
  <si>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</si>
  <si>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</si>
  <si>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</si>
  <si>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</si>
  <si>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</si>
  <si>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</si>
  <si>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</si>
  <si>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</si>
  <si>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</si>
  <si>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</si>
  <si>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</si>
  <si>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</si>
  <si>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</si>
  <si>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</si>
  <si>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</si>
  <si>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</si>
  <si>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</si>
  <si>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</si>
  <si>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</si>
  <si>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</si>
  <si>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</si>
  <si>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</si>
  <si>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</si>
  <si>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</si>
  <si>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</si>
  <si>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</si>
  <si>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</si>
  <si>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</si>
  <si>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</si>
  <si>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</si>
  <si>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</si>
  <si>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</si>
  <si>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</si>
  <si>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</si>
  <si>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</si>
  <si>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</si>
  <si>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</si>
  <si>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</si>
  <si>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</si>
  <si>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</si>
  <si>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</si>
  <si>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</si>
  <si>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</si>
  <si>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</si>
  <si>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</si>
  <si>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</si>
  <si>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</si>
  <si>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</si>
  <si>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</si>
  <si>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</si>
  <si>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</si>
  <si>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</si>
  <si>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</si>
  <si>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</si>
  <si>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</si>
  <si>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</si>
  <si>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</si>
  <si>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</si>
  <si>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</si>
  <si>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</si>
  <si>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</si>
  <si>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</si>
  <si>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</si>
  <si>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</si>
  <si>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</si>
  <si>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</si>
  <si>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</si>
  <si>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</si>
  <si>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</si>
  <si>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</si>
  <si>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</si>
  <si>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</si>
  <si>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</si>
  <si>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</si>
  <si>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</si>
  <si>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</si>
  <si>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</si>
  <si>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</si>
  <si>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</si>
  <si>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</si>
  <si>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</si>
  <si>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</si>
  <si>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</si>
  <si>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</si>
  <si>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</si>
  <si>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</si>
  <si>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</si>
  <si>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</si>
  <si>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</si>
  <si>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</si>
  <si>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</si>
  <si>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</si>
  <si>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</si>
  <si>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</si>
  <si>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</si>
  <si>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</si>
  <si>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</si>
  <si>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</si>
  <si>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</si>
  <si>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</si>
  <si>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</si>
  <si>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</si>
  <si>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</si>
  <si>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</si>
  <si>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</si>
  <si>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</si>
  <si>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</si>
  <si>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</si>
  <si>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</si>
  <si>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</si>
  <si>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</si>
  <si>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</si>
  <si>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</si>
  <si>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</si>
  <si>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</si>
  <si>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</si>
  <si>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</si>
  <si>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</si>
  <si>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</si>
  <si>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</si>
  <si>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</si>
  <si>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</si>
  <si>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</si>
  <si>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</si>
  <si>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</si>
  <si>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</si>
  <si>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</si>
  <si>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</si>
  <si>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</si>
  <si>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</si>
  <si>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</si>
  <si>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</si>
  <si>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</si>
  <si>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</si>
  <si>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</si>
  <si>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</si>
  <si>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</si>
  <si>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</si>
  <si>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</si>
  <si>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</si>
  <si>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</si>
  <si>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</si>
  <si>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</si>
  <si>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</si>
  <si>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</si>
  <si>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</si>
  <si>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</si>
  <si>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</si>
  <si>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</si>
  <si>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</si>
  <si>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</si>
  <si>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</si>
  <si>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</si>
  <si>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</si>
  <si>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</si>
  <si>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</si>
  <si>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</si>
  <si>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</si>
  <si>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</si>
  <si>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</si>
  <si>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</si>
  <si>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</si>
  <si>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</si>
  <si>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</si>
  <si>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</si>
  <si>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</si>
  <si>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</si>
  <si>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</si>
  <si>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</si>
  <si>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</si>
  <si>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</si>
  <si>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</si>
  <si>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</si>
  <si>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</si>
  <si>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</si>
  <si>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</si>
  <si>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</si>
  <si>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</si>
  <si>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</si>
  <si>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</si>
  <si>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</si>
  <si>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</si>
  <si>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</si>
  <si>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</si>
  <si>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</si>
  <si>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</si>
  <si>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</si>
  <si>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</si>
  <si>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</si>
  <si>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</si>
  <si>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</si>
  <si>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</si>
  <si>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</si>
  <si>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</si>
  <si>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</si>
  <si>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</si>
  <si>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</si>
  <si>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</si>
  <si>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</si>
  <si>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</si>
  <si>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</si>
  <si>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</si>
  <si>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</si>
  <si>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</si>
  <si>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</si>
  <si>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</si>
  <si>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</si>
  <si>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</si>
  <si>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</si>
  <si>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</si>
  <si>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</si>
  <si>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</si>
  <si>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</si>
  <si>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</si>
  <si>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</si>
  <si>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</si>
  <si>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</si>
  <si>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</si>
  <si>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</si>
  <si>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</si>
  <si>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</si>
  <si>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</si>
  <si>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</si>
  <si>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</si>
  <si>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</si>
  <si>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</si>
  <si>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</si>
  <si>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</si>
  <si>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</si>
  <si>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</si>
  <si>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</si>
  <si>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</si>
  <si>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</si>
  <si>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</si>
  <si>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</si>
  <si>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</si>
  <si>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</si>
  <si>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</si>
  <si>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</si>
  <si>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</si>
  <si>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</si>
  <si>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</si>
  <si>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</si>
  <si>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</si>
  <si>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</si>
  <si>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</si>
  <si>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</si>
  <si>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</si>
  <si>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</si>
  <si>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</si>
  <si>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</si>
  <si>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</si>
  <si>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</si>
  <si>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</si>
  <si>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</si>
  <si>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</si>
  <si>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</si>
  <si>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</si>
  <si>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</si>
  <si>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</si>
  <si>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</si>
  <si>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</si>
  <si>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</si>
  <si>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</si>
  <si>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</si>
  <si>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</si>
  <si>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</si>
  <si>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</si>
  <si>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</si>
  <si>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</si>
  <si>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</si>
  <si>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</si>
  <si>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</si>
  <si>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</si>
  <si>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</si>
  <si>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</si>
  <si>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</si>
  <si>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</si>
  <si>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</si>
  <si>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</si>
  <si>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</si>
  <si>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</si>
  <si>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</si>
  <si>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</si>
  <si>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</si>
  <si>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</si>
  <si>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</si>
  <si>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</si>
  <si>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</si>
  <si>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</si>
  <si>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</si>
  <si>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</si>
  <si>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</si>
  <si>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</si>
  <si>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</si>
  <si>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</si>
  <si>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</si>
  <si>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</si>
  <si>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</si>
  <si>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</si>
  <si>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</si>
  <si>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</si>
  <si>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</si>
  <si>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</si>
  <si>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</si>
  <si>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</si>
  <si>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</si>
  <si>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</si>
  <si>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</si>
  <si>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</si>
  <si>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</si>
  <si>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</si>
  <si>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</si>
  <si>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</si>
  <si>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</si>
  <si>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</si>
  <si>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</si>
  <si>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</si>
  <si>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</si>
  <si>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</si>
  <si>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</si>
  <si>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</si>
  <si>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</si>
  <si>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</si>
  <si>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</si>
  <si>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</si>
  <si>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</si>
  <si>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</si>
  <si>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</si>
  <si>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</si>
  <si>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</si>
  <si>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</si>
  <si>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</si>
  <si>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</si>
  <si>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</si>
  <si>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</si>
  <si>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</si>
  <si>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</si>
  <si>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</si>
  <si>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</si>
  <si>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</si>
  <si>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</si>
  <si>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</si>
  <si>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</si>
  <si>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</si>
  <si>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</si>
  <si>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</si>
  <si>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</si>
  <si>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</si>
  <si>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</si>
  <si>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</si>
  <si>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</si>
  <si>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</si>
  <si>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</si>
  <si>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</si>
  <si>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</si>
  <si>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</si>
  <si>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</si>
  <si>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</si>
  <si>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</si>
  <si>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</si>
  <si>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</si>
  <si>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</si>
  <si>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</si>
  <si>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</si>
  <si>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</si>
  <si>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</si>
  <si>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</si>
  <si>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</si>
  <si>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</si>
  <si>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</si>
  <si>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</si>
  <si>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</si>
  <si>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</si>
  <si>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</si>
  <si>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</si>
  <si>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</si>
  <si>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</si>
  <si>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</si>
  <si>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</si>
  <si>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</si>
  <si>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</si>
  <si>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</si>
  <si>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</si>
  <si>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</si>
  <si>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</si>
  <si>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</si>
  <si>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</si>
  <si>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</si>
  <si>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</si>
  <si>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</si>
  <si>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</si>
  <si>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</si>
  <si>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</si>
  <si>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</si>
  <si>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</si>
  <si>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</si>
  <si>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</si>
  <si>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</si>
  <si>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</si>
  <si>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</si>
  <si>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</si>
  <si>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</si>
  <si>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</si>
  <si>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</si>
  <si>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</si>
  <si>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</si>
  <si>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</si>
  <si>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</si>
  <si>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</si>
  <si>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</si>
  <si>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</si>
  <si>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</si>
  <si>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</si>
  <si>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</si>
  <si>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</si>
  <si>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</si>
  <si>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</si>
  <si>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</si>
  <si>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</si>
  <si>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</si>
  <si>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</si>
  <si>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</si>
  <si>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</si>
  <si>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</si>
  <si>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</si>
  <si>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</si>
  <si>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</si>
  <si>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</si>
  <si>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</si>
  <si>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</si>
  <si>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</si>
  <si>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</si>
  <si>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</si>
  <si>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</si>
  <si>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</si>
  <si>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</si>
  <si>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</si>
  <si>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</si>
  <si>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</si>
  <si>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</si>
  <si>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</si>
  <si>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</si>
  <si>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</si>
  <si>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</si>
  <si>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</si>
  <si>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</si>
  <si>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</si>
  <si>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</si>
  <si>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</si>
  <si>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</si>
  <si>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</si>
  <si>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</si>
  <si>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</si>
  <si>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</si>
  <si>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</si>
  <si>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</si>
  <si>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</si>
  <si>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</si>
  <si>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</si>
  <si>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</si>
  <si>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</si>
  <si>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</si>
  <si>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</si>
  <si>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</si>
  <si>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</si>
  <si>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</si>
  <si>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</si>
  <si>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</si>
  <si>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</si>
  <si>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</si>
  <si>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</si>
  <si>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</si>
  <si>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</si>
  <si>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</si>
  <si>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</si>
  <si>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</si>
  <si>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</si>
  <si>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</si>
  <si>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</si>
  <si>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</si>
  <si>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</si>
  <si>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</si>
  <si>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</si>
  <si>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</si>
  <si>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</si>
  <si>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</si>
  <si>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</si>
  <si>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</si>
  <si>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</si>
  <si>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</si>
  <si>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</si>
  <si>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</si>
  <si>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</si>
  <si>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</si>
  <si>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</si>
  <si>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</si>
  <si>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</si>
  <si>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</si>
  <si>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</si>
  <si>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</si>
  <si>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</si>
  <si>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</si>
  <si>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</si>
  <si>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</si>
  <si>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</si>
  <si>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</si>
  <si>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</si>
  <si>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</si>
  <si>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</si>
  <si>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</si>
  <si>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</si>
  <si>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</si>
  <si>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</si>
  <si>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</si>
  <si>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</si>
  <si>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</si>
  <si>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</si>
  <si>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</si>
  <si>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</si>
  <si>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</si>
  <si>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</si>
  <si>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</si>
  <si>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</si>
  <si>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</si>
  <si>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</si>
  <si>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</si>
  <si>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</si>
  <si>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</si>
  <si>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</si>
  <si>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</si>
  <si>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</si>
  <si>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</si>
  <si>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</si>
  <si>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</si>
  <si>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</si>
  <si>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</si>
  <si>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</si>
  <si>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</si>
  <si>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</si>
  <si>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</si>
  <si>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</si>
  <si>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</si>
  <si>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</si>
  <si>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</si>
  <si>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</si>
  <si>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</si>
  <si>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</si>
  <si>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</si>
  <si>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</si>
  <si>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</si>
  <si>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</si>
  <si>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</si>
  <si>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</si>
  <si>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</si>
  <si>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</si>
  <si>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</si>
  <si>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</si>
  <si>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</si>
  <si>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</si>
  <si>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</si>
  <si>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</si>
  <si>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</si>
  <si>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</si>
  <si>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</si>
  <si>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</si>
  <si>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</si>
  <si>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</si>
  <si>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</si>
  <si>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</si>
  <si>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</si>
  <si>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</si>
  <si>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</si>
  <si>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</si>
  <si>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</si>
  <si>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</si>
  <si>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</si>
  <si>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</si>
  <si>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</si>
  <si>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</si>
  <si>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</si>
  <si>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</si>
  <si>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</si>
  <si>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</si>
  <si>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</si>
  <si>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</si>
  <si>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</si>
  <si>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</si>
  <si>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</si>
  <si>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</si>
  <si>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</si>
  <si>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</si>
  <si>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</si>
  <si>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</si>
  <si>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</si>
  <si>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</si>
  <si>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</si>
  <si>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</si>
  <si>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</si>
  <si>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</si>
  <si>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</si>
  <si>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</si>
  <si>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</si>
  <si>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</si>
  <si>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</si>
  <si>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</si>
  <si>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</si>
  <si>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</si>
  <si>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</si>
  <si>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</si>
  <si>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</si>
  <si>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</si>
  <si>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</si>
  <si>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</si>
  <si>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</si>
  <si>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</si>
  <si>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</si>
  <si>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</si>
  <si>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</si>
  <si>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</si>
  <si>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</si>
  <si>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</si>
  <si>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</si>
  <si>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</si>
  <si>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</si>
  <si>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</si>
  <si>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</si>
  <si>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</si>
  <si>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</si>
  <si>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</si>
  <si>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</si>
  <si>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</si>
  <si>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</si>
  <si>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</si>
  <si>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</si>
  <si>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</si>
  <si>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</si>
  <si>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</si>
  <si>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</si>
  <si>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</si>
  <si>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</si>
  <si>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</si>
  <si>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</si>
  <si>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</si>
  <si>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</si>
  <si>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</si>
  <si>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</si>
  <si>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</si>
  <si>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</si>
  <si>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</si>
  <si>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</si>
  <si>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</si>
  <si>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</si>
  <si>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</si>
  <si>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</si>
  <si>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</si>
  <si>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</si>
  <si>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</si>
  <si>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</si>
  <si>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</si>
  <si>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</si>
  <si>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</si>
  <si>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</si>
  <si>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</si>
  <si>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</si>
  <si>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</si>
  <si>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</si>
  <si>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</si>
  <si>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</si>
  <si>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</si>
  <si>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</si>
  <si>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</si>
  <si>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</si>
  <si>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</si>
  <si>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</si>
  <si>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</si>
  <si>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</si>
  <si>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</si>
  <si>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</si>
  <si>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</si>
  <si>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</si>
  <si>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</si>
  <si>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</si>
  <si>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</si>
  <si>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</si>
  <si>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</si>
  <si>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</si>
  <si>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</si>
  <si>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</si>
  <si>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</si>
  <si>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</si>
  <si>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</si>
  <si>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</si>
  <si>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</si>
  <si>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</si>
  <si>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</si>
  <si>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</si>
  <si>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</si>
  <si>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</si>
  <si>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</si>
  <si>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</si>
  <si>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</si>
  <si>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</si>
  <si>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</si>
  <si>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</si>
  <si>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</si>
  <si>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</si>
  <si>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</si>
  <si>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</si>
  <si>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</si>
  <si>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</si>
  <si>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</si>
  <si>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</si>
  <si>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</si>
  <si>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</si>
  <si>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</si>
  <si>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</si>
  <si>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</si>
  <si>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</si>
  <si>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</si>
  <si>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</si>
  <si>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</si>
  <si>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</si>
  <si>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</si>
  <si>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</si>
  <si>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</si>
  <si>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</si>
  <si>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</si>
  <si>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</si>
  <si>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</si>
  <si>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</si>
  <si>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</si>
  <si>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</si>
  <si>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</si>
  <si>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</si>
  <si>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</si>
  <si>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</si>
  <si>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</si>
  <si>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</si>
  <si>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</si>
  <si>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</si>
  <si>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</si>
  <si>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</si>
  <si>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</si>
  <si>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</si>
  <si>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</si>
  <si>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</si>
  <si>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</si>
  <si>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</si>
  <si>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</si>
  <si>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</si>
  <si>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</si>
  <si>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</si>
  <si>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</si>
  <si>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</si>
  <si>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</si>
  <si>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</si>
  <si>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</si>
  <si>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</si>
  <si>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</si>
  <si>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</si>
  <si>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</si>
  <si>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</si>
  <si>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</si>
  <si>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</si>
  <si>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</si>
  <si>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</si>
  <si>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</si>
  <si>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</si>
  <si>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</si>
  <si>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</si>
  <si>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</si>
  <si>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</si>
  <si>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</si>
  <si>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</si>
  <si>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</si>
  <si>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</si>
  <si>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</si>
  <si>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</si>
  <si>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</si>
  <si>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</si>
  <si>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</si>
  <si>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</si>
  <si>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</si>
  <si>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</si>
  <si>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</si>
  <si>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</si>
  <si>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</si>
  <si>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</si>
  <si>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</si>
  <si>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</si>
  <si>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</si>
  <si>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</si>
  <si>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</si>
  <si>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</si>
  <si>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</si>
  <si>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</si>
  <si>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</si>
  <si>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</si>
  <si>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</si>
  <si>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</si>
  <si>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</si>
  <si>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</si>
  <si>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</si>
  <si>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</si>
  <si>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</si>
  <si>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</si>
  <si>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</si>
  <si>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</si>
  <si>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</si>
  <si>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</si>
  <si>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</si>
  <si>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</si>
  <si>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</si>
  <si>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</si>
  <si>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</si>
  <si>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</si>
  <si>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</si>
  <si>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</si>
  <si>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</si>
  <si>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</si>
  <si>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</si>
  <si>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</si>
  <si>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</si>
  <si>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</si>
  <si>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</si>
  <si>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</si>
  <si>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</si>
  <si>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</si>
  <si>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</si>
  <si>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</si>
  <si>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</si>
  <si>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</si>
  <si>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</si>
  <si>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</si>
  <si>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</si>
  <si>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</si>
  <si>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</si>
  <si>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</si>
  <si>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</si>
  <si>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</si>
  <si>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</si>
  <si>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</si>
  <si>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</si>
  <si>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</si>
  <si>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</si>
  <si>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</si>
  <si>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</si>
  <si>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</si>
  <si>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</si>
  <si>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</si>
  <si>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</si>
  <si>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</si>
  <si>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</si>
  <si>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</si>
  <si>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</si>
  <si>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</si>
  <si>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</si>
  <si>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</si>
  <si>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</si>
  <si>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</si>
  <si>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</si>
  <si>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</si>
  <si>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</si>
  <si>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</si>
  <si>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</si>
  <si>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</si>
  <si>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</si>
  <si>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</si>
  <si>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</si>
  <si>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</si>
  <si>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</si>
  <si>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</si>
  <si>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</si>
  <si>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</si>
  <si>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</si>
  <si>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</si>
  <si>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</si>
  <si>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</si>
  <si>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</si>
  <si>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</si>
  <si>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</si>
  <si>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</si>
  <si>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</si>
  <si>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</si>
  <si>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</si>
  <si>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</si>
  <si>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</si>
  <si>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</si>
  <si>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</si>
  <si>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</si>
  <si>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</si>
  <si>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</si>
  <si>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</si>
  <si>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</si>
  <si>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</si>
  <si>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</si>
  <si>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</si>
  <si>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</si>
  <si>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</si>
  <si>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</si>
  <si>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</si>
  <si>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</si>
  <si>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</si>
  <si>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</si>
  <si>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</si>
  <si>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</si>
  <si>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</si>
  <si>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</si>
  <si>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</si>
  <si>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</si>
  <si>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</si>
  <si>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</si>
  <si>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</si>
  <si>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</si>
  <si>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</si>
  <si>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</si>
  <si>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</si>
  <si>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</si>
  <si>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</si>
  <si>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</si>
  <si>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</si>
  <si>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</si>
  <si>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</si>
  <si>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</si>
  <si>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</si>
  <si>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</si>
  <si>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</si>
  <si>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</si>
  <si>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</si>
  <si>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</si>
  <si>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</si>
  <si>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</si>
  <si>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</si>
  <si>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</si>
  <si>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</si>
  <si>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</si>
  <si>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</si>
  <si>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</si>
  <si>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</si>
  <si>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</si>
  <si>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</si>
  <si>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</si>
  <si>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</si>
  <si>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</si>
  <si>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</si>
  <si>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</si>
  <si>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</si>
  <si>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</si>
  <si>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</si>
  <si>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</si>
  <si>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</si>
  <si>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</si>
  <si>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</si>
  <si>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</si>
  <si>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</si>
  <si>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</si>
  <si>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</si>
  <si>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</si>
  <si>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</si>
  <si>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</si>
  <si>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</si>
  <si>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</si>
  <si>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</si>
  <si>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</si>
  <si>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</si>
  <si>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</si>
  <si>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</si>
  <si>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</si>
  <si>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</si>
  <si>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</si>
  <si>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</si>
  <si>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</si>
  <si>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</si>
  <si>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</si>
  <si>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</si>
  <si>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</si>
  <si>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</si>
  <si>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</si>
  <si>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</si>
  <si>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</si>
  <si>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</si>
  <si>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</si>
  <si>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</si>
  <si>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</si>
  <si>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</si>
  <si>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</si>
  <si>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</si>
  <si>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</si>
  <si>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</si>
  <si>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</si>
  <si>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</si>
  <si>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</si>
  <si>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</si>
  <si>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</si>
  <si>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</si>
  <si>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</si>
  <si>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</si>
  <si>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</si>
  <si>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</si>
  <si>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</si>
  <si>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</si>
  <si>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</si>
  <si>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</si>
  <si>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</si>
  <si>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</si>
  <si>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</si>
  <si>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</si>
  <si>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</si>
  <si>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</si>
  <si>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</si>
  <si>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</si>
  <si>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</si>
  <si>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</si>
  <si>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</si>
  <si>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</si>
  <si>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</si>
  <si>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</si>
  <si>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</si>
  <si>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</si>
  <si>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</si>
  <si>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</si>
  <si>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</si>
  <si>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</si>
  <si>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</si>
  <si>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</si>
  <si>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</si>
  <si>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</si>
  <si>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</si>
  <si>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</si>
  <si>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</si>
  <si>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</si>
  <si>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</si>
  <si>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</si>
  <si>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</si>
  <si>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</si>
  <si>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</si>
  <si>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</si>
  <si>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</si>
  <si>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</si>
  <si>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</si>
  <si>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</si>
  <si>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</si>
  <si>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</si>
  <si>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</si>
  <si>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</si>
  <si>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</si>
  <si>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</si>
  <si>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</si>
  <si>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</si>
  <si>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</si>
  <si>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</si>
  <si>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</si>
  <si>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</si>
  <si>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</si>
  <si>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</si>
  <si>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</si>
  <si>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</si>
  <si>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</si>
  <si>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</si>
  <si>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</si>
  <si>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</si>
  <si>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</si>
  <si>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</si>
  <si>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</si>
  <si>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</si>
  <si>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</si>
  <si>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</si>
  <si>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</si>
  <si>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</si>
  <si>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</si>
  <si>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</si>
  <si>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</si>
  <si>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</si>
  <si>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</si>
  <si>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</si>
  <si>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</si>
  <si>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</si>
  <si>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</si>
  <si>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</si>
  <si>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</si>
  <si>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</si>
  <si>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</si>
  <si>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</si>
  <si>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</si>
  <si>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</si>
  <si>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</si>
  <si>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</si>
  <si>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</si>
  <si>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</si>
  <si>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</si>
  <si>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</si>
  <si>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</si>
  <si>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</si>
  <si>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</si>
  <si>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</si>
  <si>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</si>
  <si>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</si>
  <si>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</si>
  <si>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</si>
  <si>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</si>
  <si>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</si>
  <si>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</si>
  <si>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</si>
  <si>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</si>
  <si>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</si>
  <si>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</si>
  <si>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</si>
  <si>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</si>
  <si>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</si>
  <si>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</si>
  <si>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</si>
  <si>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</si>
  <si>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</si>
  <si>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</si>
  <si>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</si>
  <si>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</si>
  <si>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</si>
  <si>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</si>
  <si>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</si>
  <si>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</si>
  <si>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</si>
  <si>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</si>
  <si>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</si>
  <si>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</si>
  <si>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</si>
  <si>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</si>
  <si>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</si>
  <si>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</si>
  <si>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</si>
  <si>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</si>
  <si>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</si>
  <si>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</si>
  <si>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</si>
  <si>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</si>
  <si>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</si>
  <si>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</si>
  <si>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</si>
  <si>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</si>
  <si>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</si>
  <si>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</si>
  <si>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</si>
  <si>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</si>
  <si>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</si>
  <si>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</si>
  <si>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</si>
  <si>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</si>
  <si>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</si>
  <si>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</si>
  <si>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</si>
  <si>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</si>
  <si>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</si>
  <si>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</si>
  <si>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</si>
  <si>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</si>
  <si>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</si>
  <si>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</si>
  <si>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</si>
  <si>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</si>
  <si>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</si>
  <si>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</si>
  <si>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</si>
  <si>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</si>
  <si>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</si>
  <si>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</si>
  <si>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</si>
  <si>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</si>
  <si>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</si>
  <si>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</si>
  <si>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</si>
  <si>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</si>
  <si>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</si>
  <si>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</si>
  <si>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</si>
  <si>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</si>
  <si>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</si>
  <si>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</si>
  <si>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</si>
  <si>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</si>
  <si>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</si>
  <si>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</si>
  <si>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</si>
  <si>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</si>
  <si>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</si>
  <si>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</si>
  <si>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</si>
  <si>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</si>
  <si>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</si>
  <si>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</si>
  <si>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</si>
  <si>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</si>
  <si>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</si>
  <si>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</si>
  <si>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</si>
  <si>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</si>
  <si>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</si>
  <si>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</si>
  <si>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</si>
  <si>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</si>
  <si>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</si>
  <si>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</si>
  <si>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</si>
  <si>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</si>
  <si>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</si>
  <si>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</si>
  <si>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</si>
  <si>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</si>
  <si>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</si>
  <si>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</si>
  <si>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</si>
  <si>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</si>
  <si>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</si>
  <si>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</si>
  <si>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</si>
  <si>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</si>
  <si>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</si>
  <si>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</si>
  <si>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</si>
  <si>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</si>
  <si>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</si>
  <si>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</si>
  <si>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</si>
  <si>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</si>
  <si>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</si>
  <si>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</si>
  <si>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</si>
  <si>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</si>
  <si>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</si>
  <si>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</si>
  <si>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</si>
  <si>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</si>
  <si>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</si>
  <si>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</si>
  <si>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</si>
  <si>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</si>
  <si>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</si>
  <si>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</si>
  <si>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</si>
  <si>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</si>
  <si>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</si>
  <si>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</si>
  <si>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</si>
  <si>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</si>
  <si>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</si>
  <si>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</si>
  <si>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</si>
  <si>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</si>
  <si>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</si>
  <si>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</si>
  <si>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</si>
  <si>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</si>
  <si>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</si>
  <si>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</si>
  <si>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</si>
  <si>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</si>
  <si>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</si>
  <si>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</si>
  <si>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</si>
  <si>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</si>
  <si>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</si>
  <si>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</si>
  <si>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</si>
  <si>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</si>
  <si>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</si>
  <si>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</si>
  <si>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</si>
  <si>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</si>
  <si>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</si>
  <si>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</si>
  <si>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</si>
  <si>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</si>
  <si>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</si>
  <si>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</si>
  <si>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</si>
  <si>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</si>
  <si>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</si>
  <si>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</si>
  <si>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</si>
  <si>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</si>
  <si>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</si>
  <si>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</si>
  <si>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</si>
  <si>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</si>
  <si>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</si>
  <si>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</si>
  <si>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</si>
  <si>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</si>
  <si>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</si>
  <si>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</si>
  <si>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</si>
  <si>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</si>
  <si>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</si>
  <si>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</si>
  <si>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</si>
  <si>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</si>
  <si>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</si>
  <si>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</si>
  <si>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</si>
  <si>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</si>
  <si>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</si>
  <si>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</si>
  <si>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</si>
  <si>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</si>
  <si>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</si>
  <si>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</si>
  <si>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</si>
  <si>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</si>
  <si>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</si>
  <si>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</si>
  <si>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</si>
  <si>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</si>
  <si>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</si>
  <si>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</si>
  <si>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</si>
  <si>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</si>
  <si>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</si>
  <si>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</si>
  <si>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</si>
  <si>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</si>
  <si>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</si>
  <si>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</si>
  <si>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</si>
  <si>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</si>
  <si>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</si>
  <si>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</si>
  <si>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</si>
  <si>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</si>
  <si>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</si>
  <si>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</si>
  <si>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</si>
  <si>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</si>
  <si>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</si>
  <si>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</si>
  <si>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</si>
  <si>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</si>
  <si>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</si>
  <si>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</si>
  <si>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</si>
  <si>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</si>
  <si>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</si>
  <si>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</si>
  <si>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</si>
  <si>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</si>
  <si>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</si>
  <si>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</si>
  <si>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</si>
  <si>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</si>
  <si>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</si>
  <si>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</si>
  <si>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</si>
  <si>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</si>
  <si>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</si>
  <si>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</si>
  <si>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</si>
  <si>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</si>
  <si>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</si>
  <si>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</si>
  <si>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</si>
  <si>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</si>
  <si>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</si>
  <si>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</si>
  <si>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</si>
  <si>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</si>
  <si>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</si>
  <si>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</si>
  <si>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</si>
  <si>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</si>
  <si>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</si>
  <si>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</si>
  <si>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</si>
  <si>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</si>
  <si>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</si>
  <si>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</si>
  <si>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</si>
  <si>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</si>
  <si>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</si>
  <si>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</si>
  <si>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</si>
  <si>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</si>
  <si>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</si>
  <si>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</si>
  <si>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</si>
  <si>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</si>
  <si>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</si>
  <si>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</si>
  <si>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</si>
  <si>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</si>
  <si>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</si>
  <si>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</si>
  <si>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</si>
  <si>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</si>
  <si>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</si>
  <si>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</si>
  <si>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</si>
  <si>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</si>
  <si>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</si>
  <si>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</si>
  <si>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</si>
  <si>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</si>
  <si>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</si>
  <si>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</si>
  <si>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</si>
  <si>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</si>
  <si>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</si>
  <si>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</si>
  <si>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</si>
  <si>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</si>
  <si>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</si>
  <si>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</si>
  <si>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</si>
  <si>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</si>
  <si>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</si>
  <si>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</si>
  <si>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</si>
  <si>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</si>
  <si>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</si>
  <si>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</si>
  <si>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</si>
  <si>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</si>
  <si>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</si>
  <si>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</si>
  <si>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</si>
  <si>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</si>
  <si>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</si>
  <si>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</si>
  <si>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</si>
  <si>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</si>
  <si>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</si>
  <si>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</si>
  <si>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</si>
  <si>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</si>
  <si>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</si>
  <si>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</si>
  <si>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</si>
  <si>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</si>
  <si>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</si>
  <si>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</si>
  <si>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</si>
  <si>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</si>
  <si>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</si>
  <si>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</si>
  <si>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</si>
  <si>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</si>
  <si>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</si>
  <si>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</si>
  <si>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</si>
  <si>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</si>
  <si>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</si>
  <si>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</si>
  <si>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</si>
  <si>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</si>
  <si>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</si>
  <si>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</si>
  <si>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</si>
  <si>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</si>
  <si>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</si>
  <si>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</si>
  <si>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</si>
  <si>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</si>
  <si>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</si>
  <si>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</si>
  <si>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</si>
  <si>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</si>
  <si>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</si>
  <si>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</si>
  <si>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</si>
  <si>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</si>
  <si>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</si>
  <si>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</si>
  <si>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</si>
  <si>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</si>
  <si>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</si>
  <si>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</si>
  <si>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</si>
  <si>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</si>
  <si>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</si>
  <si>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</si>
  <si>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</si>
  <si>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</si>
  <si>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</si>
  <si>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</si>
  <si>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</si>
  <si>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</si>
  <si>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</si>
  <si>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</si>
  <si>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</si>
  <si>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</si>
  <si>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</si>
  <si>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</si>
  <si>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</si>
  <si>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</si>
  <si>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</si>
  <si>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</si>
  <si>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</si>
  <si>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</si>
  <si>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</si>
  <si>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</si>
  <si>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</si>
  <si>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</si>
  <si>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</si>
  <si>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</si>
  <si>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</si>
  <si>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</si>
  <si>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</si>
  <si>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</si>
  <si>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</si>
  <si>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</si>
  <si>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</si>
  <si>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</si>
  <si>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</si>
  <si>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</si>
  <si>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</si>
  <si>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</si>
  <si>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</si>
  <si>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</si>
  <si>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</si>
  <si>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</si>
  <si>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</si>
  <si>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</si>
  <si>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</si>
  <si>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</si>
  <si>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</si>
  <si>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</si>
  <si>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</si>
  <si>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</si>
  <si>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</si>
  <si>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</si>
  <si>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</si>
  <si>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</si>
  <si>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</si>
  <si>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</si>
  <si>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</si>
  <si>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</si>
  <si>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</si>
  <si>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</si>
  <si>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</si>
  <si>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</si>
  <si>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</si>
  <si>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</si>
  <si>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</si>
  <si>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</si>
  <si>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</si>
  <si>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</si>
  <si>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</si>
  <si>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</si>
  <si>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</si>
  <si>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</si>
  <si>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</si>
  <si>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</si>
  <si>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</si>
  <si>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</si>
  <si>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</si>
  <si>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</si>
  <si>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</si>
  <si>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</si>
  <si>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</si>
  <si>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</si>
  <si>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</si>
  <si>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</si>
  <si>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</si>
  <si>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</si>
  <si>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</si>
  <si>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</si>
  <si>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</si>
  <si>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</si>
  <si>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</si>
  <si>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</si>
  <si>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</si>
  <si>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</si>
  <si>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</si>
  <si>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</si>
  <si>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</si>
  <si>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</si>
  <si>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</si>
  <si>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</si>
  <si>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</si>
  <si>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</si>
  <si>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</si>
  <si>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</si>
  <si>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</si>
  <si>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</si>
  <si>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</si>
  <si>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</si>
  <si>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</si>
  <si>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</si>
  <si>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</si>
  <si>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</si>
  <si>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</si>
  <si>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</si>
  <si>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</si>
  <si>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</si>
  <si>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</si>
  <si>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</si>
  <si>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</si>
  <si>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</si>
  <si>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</si>
  <si>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</si>
  <si>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</si>
  <si>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</si>
  <si>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</si>
  <si>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</si>
  <si>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</si>
  <si>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</si>
  <si>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</si>
  <si>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</si>
  <si>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</si>
  <si>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</si>
  <si>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</si>
  <si>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</si>
  <si>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</si>
  <si>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</si>
  <si>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</si>
  <si>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</si>
  <si>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</si>
  <si>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</si>
  <si>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</si>
  <si>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</si>
  <si>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</si>
  <si>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</si>
  <si>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</si>
  <si>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</si>
  <si>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</si>
  <si>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</si>
  <si>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</si>
  <si>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</si>
  <si>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</si>
  <si>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</si>
  <si>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</si>
  <si>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</si>
  <si>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</si>
  <si>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</si>
  <si>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</si>
  <si>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</si>
  <si>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</si>
  <si>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</si>
  <si>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</si>
  <si>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</si>
  <si>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</si>
  <si>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</si>
  <si>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</si>
  <si>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</si>
  <si>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</si>
  <si>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</si>
  <si>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</si>
  <si>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</si>
  <si>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</si>
  <si>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</si>
  <si>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</si>
  <si>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</si>
  <si>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</si>
  <si>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</si>
  <si>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</si>
  <si>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</si>
  <si>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</si>
  <si>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</si>
  <si>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</si>
  <si>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</si>
  <si>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</si>
  <si>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</si>
  <si>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</si>
  <si>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</si>
  <si>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</si>
  <si>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</si>
  <si>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</si>
  <si>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</si>
  <si>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</si>
  <si>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</si>
  <si>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</si>
  <si>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</si>
  <si>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</si>
  <si>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</si>
  <si>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</si>
  <si>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</si>
  <si>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</si>
  <si>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</si>
  <si>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</si>
  <si>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</si>
  <si>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</si>
  <si>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</si>
  <si>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</si>
  <si>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</si>
  <si>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</si>
  <si>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</si>
  <si>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</si>
  <si>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</si>
  <si>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</si>
  <si>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</si>
  <si>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</si>
  <si>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</si>
  <si>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</si>
  <si>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</si>
  <si>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</si>
  <si>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</si>
  <si>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</si>
  <si>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</si>
  <si>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</si>
  <si>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</si>
  <si>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</si>
  <si>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</si>
  <si>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</si>
  <si>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</si>
  <si>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</si>
  <si>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</si>
  <si>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</si>
  <si>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</si>
  <si>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</si>
  <si>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</si>
  <si>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</si>
  <si>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</si>
  <si>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</si>
  <si>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</si>
  <si>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</si>
  <si>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</si>
  <si>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</si>
  <si>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</si>
  <si>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</si>
  <si>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</si>
  <si>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</si>
  <si>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</si>
  <si>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</si>
  <si>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</si>
  <si>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</si>
  <si>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</si>
  <si>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</si>
  <si>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</si>
  <si>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</si>
  <si>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</si>
  <si>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</si>
  <si>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</si>
  <si>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</si>
  <si>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</si>
  <si>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</si>
  <si>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</si>
  <si>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</si>
  <si>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</si>
  <si>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</si>
  <si>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</si>
  <si>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</si>
  <si>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</si>
  <si>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</si>
  <si>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</si>
  <si>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</si>
  <si>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</si>
  <si>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</si>
  <si>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</si>
  <si>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</si>
  <si>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</si>
  <si>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</si>
  <si>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</si>
  <si>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</si>
  <si>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</si>
  <si>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</si>
  <si>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</si>
  <si>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</si>
  <si>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</si>
  <si>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</si>
  <si>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</si>
  <si>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</si>
  <si>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</si>
  <si>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</si>
  <si>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</si>
  <si>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</si>
  <si>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</si>
  <si>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</si>
  <si>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</si>
  <si>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</si>
  <si>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</si>
  <si>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</si>
  <si>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</si>
  <si>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</si>
  <si>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</si>
  <si>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</si>
  <si>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</si>
  <si>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</si>
  <si>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</si>
  <si>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</si>
  <si>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</si>
  <si>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</si>
  <si>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</si>
  <si>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</si>
  <si>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</si>
  <si>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</si>
  <si>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</si>
  <si>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</si>
  <si>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</si>
  <si>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</si>
  <si>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</si>
  <si>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</si>
  <si>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</si>
  <si>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</si>
  <si>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</si>
  <si>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</si>
  <si>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</si>
  <si>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</si>
  <si>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</si>
  <si>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</si>
  <si>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</si>
  <si>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</si>
  <si>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</si>
  <si>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</si>
  <si>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</si>
  <si>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</si>
  <si>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</si>
  <si>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</si>
  <si>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</si>
  <si>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</si>
  <si>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</si>
  <si>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</si>
  <si>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</si>
  <si>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</si>
  <si>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</si>
  <si>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</si>
  <si>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</si>
  <si>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</si>
  <si>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</si>
  <si>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</si>
  <si>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</si>
  <si>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</si>
  <si>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</si>
  <si>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</si>
  <si>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</si>
  <si>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</si>
  <si>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</si>
  <si>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</si>
  <si>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</si>
  <si>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</si>
  <si>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</si>
  <si>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</si>
  <si>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</si>
  <si>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</si>
  <si>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</si>
  <si>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</si>
  <si>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</si>
  <si>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</si>
  <si>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</si>
  <si>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</si>
  <si>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</si>
  <si>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</si>
  <si>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</si>
  <si>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</si>
  <si>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</si>
  <si>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</si>
  <si>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</si>
  <si>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</si>
  <si>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</si>
  <si>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</si>
  <si>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</si>
  <si>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</si>
  <si>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</si>
  <si>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</si>
  <si>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</si>
  <si>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</si>
  <si>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</si>
  <si>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</si>
  <si>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</si>
  <si>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</si>
  <si>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</si>
  <si>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</si>
  <si>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</si>
  <si>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</si>
  <si>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</si>
  <si>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</si>
  <si>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</si>
  <si>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</si>
  <si>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</si>
  <si>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</si>
  <si>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</si>
  <si>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</si>
  <si>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</si>
  <si>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</si>
  <si>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</si>
  <si>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</si>
  <si>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</si>
  <si>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</si>
  <si>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</si>
  <si>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</si>
  <si>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</si>
  <si>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</si>
  <si>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</si>
  <si>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</si>
  <si>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</si>
  <si>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</si>
  <si>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</si>
  <si>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</si>
  <si>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</si>
  <si>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</si>
  <si>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</si>
  <si>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</si>
  <si>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</si>
  <si>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</si>
  <si>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</si>
  <si>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</si>
  <si>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</si>
  <si>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</si>
  <si>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</si>
  <si>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</si>
  <si>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</si>
  <si>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</si>
  <si>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</si>
  <si>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</si>
  <si>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</si>
  <si>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</si>
  <si>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</si>
  <si>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</si>
  <si>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</si>
  <si>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</si>
  <si>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</si>
  <si>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</si>
  <si>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</si>
  <si>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</si>
  <si>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</si>
  <si>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</si>
  <si>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</si>
  <si>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</si>
  <si>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</si>
  <si>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</si>
  <si>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</si>
  <si>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</si>
  <si>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</si>
  <si>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</si>
  <si>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</si>
  <si>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</si>
  <si>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</si>
  <si>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</si>
  <si>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</si>
  <si>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</si>
  <si>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</si>
  <si>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</si>
  <si>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</si>
  <si>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</si>
  <si>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</si>
  <si>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</si>
  <si>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</si>
  <si>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</si>
  <si>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</si>
  <si>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</si>
  <si>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</si>
  <si>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</si>
  <si>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</si>
  <si>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</si>
  <si>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</si>
  <si>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</si>
  <si>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</si>
  <si>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</si>
  <si>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</si>
  <si>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</si>
  <si>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</si>
  <si>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</si>
  <si>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</si>
  <si>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</si>
  <si>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</si>
  <si>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</si>
  <si>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</si>
  <si>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</si>
  <si>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</si>
  <si>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</si>
  <si>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</si>
  <si>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</si>
  <si>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</si>
  <si>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</si>
  <si>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</si>
  <si>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</si>
  <si>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</si>
  <si>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</si>
  <si>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</si>
  <si>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</si>
  <si>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</si>
  <si>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</si>
  <si>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</si>
  <si>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</si>
  <si>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</si>
  <si>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</si>
  <si>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</si>
  <si>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</si>
  <si>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</si>
  <si>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</si>
  <si>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</si>
  <si>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</si>
  <si>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</si>
  <si>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</si>
  <si>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</si>
  <si>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</si>
  <si>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</si>
  <si>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</si>
  <si>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</si>
  <si>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</si>
  <si>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</si>
  <si>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</si>
  <si>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</si>
  <si>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</si>
  <si>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</si>
  <si>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</si>
  <si>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</si>
  <si>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</si>
  <si>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</si>
  <si>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</si>
  <si>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</si>
  <si>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</si>
  <si>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</si>
  <si>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</si>
  <si>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</si>
  <si>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</si>
  <si>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</si>
  <si>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</si>
  <si>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</si>
  <si>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</si>
  <si>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</si>
  <si>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</si>
  <si>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</si>
  <si>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</si>
  <si>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</si>
  <si>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</si>
  <si>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</si>
  <si>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</si>
  <si>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</si>
  <si>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</si>
  <si>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</si>
  <si>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</si>
  <si>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</si>
  <si>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</si>
  <si>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</si>
  <si>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</si>
  <si>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</si>
  <si>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</si>
  <si>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</si>
  <si>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</si>
  <si>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</si>
  <si>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</si>
  <si>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</si>
  <si>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</si>
  <si>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</si>
  <si>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</si>
  <si>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</si>
  <si>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</si>
  <si>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</si>
  <si>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</si>
  <si>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</si>
  <si>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</si>
  <si>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</si>
  <si>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</si>
  <si>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</si>
  <si>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</si>
  <si>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</si>
  <si>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</si>
  <si>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</si>
  <si>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</si>
  <si>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</si>
  <si>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</si>
  <si>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</si>
  <si>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</si>
  <si>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</si>
  <si>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</si>
  <si>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</si>
  <si>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</si>
  <si>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</si>
  <si>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</si>
  <si>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</si>
  <si>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</si>
  <si>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</si>
  <si>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</si>
  <si>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</si>
  <si>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</si>
  <si>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</si>
  <si>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</si>
  <si>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</si>
  <si>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</si>
  <si>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</si>
  <si>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</si>
  <si>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</si>
  <si>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</si>
  <si>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</si>
  <si>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</si>
  <si>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</si>
  <si>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</si>
  <si>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</si>
  <si>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</si>
  <si>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</si>
  <si>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</si>
  <si>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</si>
  <si>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</si>
  <si>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</si>
  <si>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</si>
  <si>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</si>
  <si>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</si>
  <si>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</si>
  <si>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</si>
  <si>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</si>
  <si>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</si>
  <si>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</si>
  <si>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</si>
  <si>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</si>
  <si>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</si>
  <si>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</si>
  <si>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</si>
  <si>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</si>
  <si>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</si>
  <si>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</si>
  <si>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</si>
  <si>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</si>
  <si>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</si>
  <si>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</si>
  <si>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</si>
  <si>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</si>
  <si>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</si>
  <si>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</si>
  <si>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</si>
  <si>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</si>
  <si>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</si>
  <si>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</si>
  <si>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</si>
  <si>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</si>
  <si>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</si>
  <si>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</si>
  <si>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</si>
  <si>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</si>
  <si>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</si>
  <si>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</si>
  <si>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</si>
  <si>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</si>
  <si>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</si>
  <si>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</si>
  <si>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</si>
  <si>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</si>
  <si>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</si>
  <si>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</si>
  <si>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</si>
  <si>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</si>
  <si>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</si>
  <si>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</si>
  <si>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</si>
  <si>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</si>
  <si>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</si>
  <si>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</si>
  <si>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</si>
  <si>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</si>
  <si>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</si>
  <si>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</si>
  <si>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</si>
  <si>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</si>
  <si>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</si>
  <si>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</si>
  <si>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</si>
  <si>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</si>
  <si>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</si>
  <si>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</si>
  <si>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</si>
  <si>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</si>
  <si>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</si>
  <si>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</si>
  <si>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</si>
  <si>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</si>
  <si>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</si>
  <si>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</si>
  <si>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</si>
  <si>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</si>
  <si>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</si>
  <si>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</si>
  <si>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</si>
  <si>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</si>
  <si>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</si>
  <si>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</si>
  <si>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</si>
  <si>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</si>
  <si>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</si>
  <si>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</si>
  <si>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</si>
  <si>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</si>
  <si>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</si>
  <si>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</si>
  <si>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</si>
  <si>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</si>
  <si>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</si>
  <si>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</si>
  <si>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</si>
  <si>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</si>
  <si>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</si>
  <si>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</si>
  <si>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</si>
  <si>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</si>
  <si>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</si>
  <si>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</si>
  <si>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</si>
  <si>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</si>
  <si>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</si>
  <si>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</si>
  <si>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</si>
  <si>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</si>
  <si>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</si>
  <si>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</si>
  <si>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</si>
  <si>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</si>
  <si>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</si>
  <si>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</si>
  <si>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</si>
  <si>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</si>
  <si>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</si>
  <si>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</si>
  <si>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</si>
  <si>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</si>
  <si>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</si>
  <si>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</si>
  <si>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</si>
  <si>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</si>
  <si>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</si>
  <si>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</si>
  <si>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</si>
  <si>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</si>
  <si>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</si>
  <si>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</si>
  <si>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</si>
  <si>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</si>
  <si>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</si>
  <si>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</si>
  <si>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</si>
  <si>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</si>
  <si>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</si>
  <si>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</si>
  <si>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</si>
  <si>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</si>
  <si>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</si>
  <si>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</si>
  <si>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</si>
  <si>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</si>
  <si>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</si>
  <si>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</si>
  <si>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</si>
  <si>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</si>
  <si>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</si>
  <si>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</si>
  <si>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</si>
  <si>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</si>
  <si>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</si>
  <si>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</si>
  <si>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</si>
  <si>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</si>
  <si>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</si>
  <si>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</si>
  <si>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</si>
  <si>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</si>
  <si>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</si>
  <si>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</si>
  <si>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</si>
  <si>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</si>
  <si>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</si>
  <si>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</si>
  <si>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</si>
  <si>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</si>
  <si>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</si>
  <si>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</si>
  <si>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</si>
  <si>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</si>
  <si>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</si>
  <si>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</si>
  <si>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</si>
  <si>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</si>
  <si>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</si>
  <si>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</si>
  <si>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</si>
  <si>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</si>
  <si>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</si>
  <si>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</si>
  <si>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</si>
  <si>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</si>
  <si>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</si>
  <si>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</si>
  <si>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</si>
  <si>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</si>
  <si>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</si>
  <si>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</si>
  <si>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</si>
  <si>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</si>
  <si>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</si>
  <si>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</si>
  <si>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</si>
  <si>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</si>
  <si>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</si>
  <si>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</si>
  <si>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</si>
  <si>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</si>
  <si>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</si>
  <si>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</si>
  <si>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</si>
  <si>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</si>
  <si>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</si>
  <si>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</si>
  <si>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</si>
  <si>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</si>
  <si>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</si>
  <si>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</si>
  <si>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</si>
  <si>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</si>
  <si>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</si>
  <si>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</si>
  <si>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</si>
  <si>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</si>
  <si>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</si>
  <si>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</si>
  <si>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</si>
  <si>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</si>
  <si>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</si>
  <si>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</si>
  <si>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</si>
  <si>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</si>
  <si>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</si>
  <si>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</si>
  <si>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</si>
  <si>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</si>
  <si>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</si>
  <si>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</si>
  <si>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</si>
  <si>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</si>
  <si>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</si>
  <si>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</si>
  <si>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</si>
  <si>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</si>
  <si>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</si>
  <si>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</si>
  <si>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</si>
  <si>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</si>
  <si>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</si>
  <si>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</si>
  <si>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</si>
  <si>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</si>
  <si>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</si>
  <si>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</si>
  <si>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</si>
  <si>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</si>
  <si>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</si>
  <si>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</si>
  <si>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</si>
  <si>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</si>
  <si>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</si>
  <si>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</si>
  <si>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</si>
  <si>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</si>
  <si>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</si>
  <si>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</si>
  <si>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</si>
  <si>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</si>
  <si>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</si>
  <si>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</si>
  <si>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</si>
  <si>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</si>
  <si>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</si>
  <si>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</si>
  <si>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</si>
  <si>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</si>
  <si>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</si>
  <si>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</si>
  <si>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</si>
  <si>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</si>
  <si>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</si>
  <si>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</si>
  <si>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</si>
  <si>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</si>
  <si>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</si>
  <si>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</si>
  <si>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</si>
  <si>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</si>
  <si>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</si>
  <si>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</si>
  <si>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</si>
  <si>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</si>
  <si>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</si>
  <si>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</si>
  <si>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</si>
  <si>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</si>
  <si>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</si>
  <si>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</si>
  <si>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</si>
  <si>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</si>
  <si>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</si>
  <si>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</si>
  <si>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</si>
  <si>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</si>
  <si>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</si>
  <si>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</si>
  <si>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</si>
  <si>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</si>
  <si>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</si>
  <si>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</si>
  <si>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</si>
  <si>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</si>
  <si>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</si>
  <si>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</si>
  <si>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</si>
  <si>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</si>
  <si>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</si>
  <si>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</si>
  <si>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</si>
  <si>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</si>
  <si>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</si>
  <si>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</si>
  <si>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</si>
  <si>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</si>
  <si>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</si>
  <si>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</si>
  <si>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</si>
  <si>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</si>
  <si>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</si>
  <si>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</si>
  <si>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</si>
  <si>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</si>
  <si>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</si>
  <si>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</si>
  <si>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</si>
  <si>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</si>
  <si>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</si>
  <si>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</si>
  <si>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</si>
  <si>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</si>
  <si>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</si>
  <si>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</si>
  <si>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</si>
  <si>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</si>
  <si>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</si>
  <si>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</si>
  <si>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</si>
  <si>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</si>
  <si>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</si>
  <si>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</si>
  <si>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</si>
  <si>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</si>
  <si>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</si>
  <si>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</si>
  <si>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</si>
  <si>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</si>
  <si>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</si>
  <si>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</si>
  <si>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</si>
  <si>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</si>
  <si>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</si>
  <si>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</si>
  <si>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</si>
  <si>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</si>
  <si>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</si>
  <si>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</si>
  <si>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</si>
  <si>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</si>
  <si>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</si>
  <si>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</si>
  <si>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</si>
  <si>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</si>
  <si>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</si>
  <si>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</si>
  <si>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</si>
  <si>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</si>
  <si>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</si>
  <si>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</si>
  <si>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</si>
  <si>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</si>
  <si>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</si>
  <si>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</si>
  <si>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</si>
  <si>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</si>
  <si>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</si>
  <si>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</si>
  <si>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</si>
  <si>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</si>
  <si>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</si>
  <si>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</si>
  <si>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</si>
  <si>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</si>
  <si>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</si>
  <si>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</si>
  <si>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</si>
  <si>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</si>
  <si>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</si>
  <si>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</si>
  <si>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</si>
  <si>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</si>
  <si>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</si>
  <si>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</si>
  <si>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</si>
  <si>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</si>
  <si>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</si>
  <si>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</si>
  <si>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</si>
  <si>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</si>
  <si>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</si>
  <si>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</si>
  <si>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</si>
  <si>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</si>
  <si>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</si>
  <si>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</si>
  <si>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</si>
  <si>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</si>
  <si>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</si>
  <si>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</si>
  <si>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</si>
  <si>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</si>
  <si>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</si>
  <si>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</si>
  <si>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</si>
  <si>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</si>
  <si>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</si>
  <si>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</si>
  <si>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</si>
  <si>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</si>
  <si>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</si>
  <si>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</si>
  <si>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</si>
  <si>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</si>
  <si>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</si>
  <si>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</si>
  <si>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</si>
  <si>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</si>
  <si>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</si>
  <si>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</si>
  <si>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</si>
  <si>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</si>
  <si>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</si>
  <si>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</si>
  <si>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</si>
  <si>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</si>
  <si>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</si>
  <si>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</si>
  <si>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</si>
  <si>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</si>
  <si>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</si>
  <si>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</si>
  <si>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</si>
  <si>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</si>
  <si>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</si>
  <si>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</si>
  <si>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</si>
  <si>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</si>
  <si>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</si>
  <si>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</si>
  <si>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</si>
  <si>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</si>
  <si>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</si>
  <si>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</si>
  <si>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</si>
  <si>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</si>
  <si>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</si>
  <si>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</si>
  <si>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</si>
  <si>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</si>
  <si>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</si>
  <si>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</si>
  <si>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</si>
  <si>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</si>
  <si>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</si>
  <si>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</si>
  <si>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</si>
  <si>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</si>
  <si>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</si>
  <si>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</si>
  <si>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</si>
  <si>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</si>
  <si>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</si>
  <si>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</si>
  <si>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</si>
  <si>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</si>
  <si>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</si>
  <si>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</si>
  <si>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</si>
  <si>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</si>
  <si>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</si>
  <si>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</si>
  <si>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</si>
  <si>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</si>
  <si>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</si>
  <si>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</si>
  <si>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</si>
  <si>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</si>
  <si>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</si>
  <si>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</si>
  <si>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</si>
  <si>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</si>
  <si>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</si>
  <si>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</si>
  <si>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</si>
  <si>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</si>
  <si>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</si>
  <si>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</si>
  <si>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</si>
  <si>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</si>
  <si>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</si>
  <si>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</si>
  <si>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</si>
  <si>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</si>
  <si>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</si>
  <si>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</si>
  <si>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</si>
  <si>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</si>
  <si>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</si>
  <si>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</si>
  <si>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</si>
  <si>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</si>
  <si>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</si>
  <si>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</si>
  <si>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</si>
  <si>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</si>
  <si>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</si>
  <si>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</si>
  <si>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</si>
  <si>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</si>
  <si>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</si>
  <si>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</si>
  <si>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</si>
  <si>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</si>
  <si>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</si>
  <si>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</si>
  <si>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</si>
  <si>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</si>
  <si>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</si>
  <si>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</si>
  <si>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</si>
  <si>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</si>
  <si>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</si>
  <si>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</si>
  <si>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</si>
  <si>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</si>
  <si>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</si>
  <si>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</si>
  <si>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</si>
  <si>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</si>
  <si>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</si>
  <si>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</si>
  <si>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</si>
  <si>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</si>
  <si>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</si>
  <si>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</si>
  <si>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</si>
  <si>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</si>
  <si>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</si>
  <si>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</si>
  <si>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</si>
  <si>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</si>
  <si>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</si>
  <si>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</si>
  <si>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</si>
  <si>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</si>
  <si>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</si>
  <si>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</si>
  <si>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</si>
  <si>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</si>
  <si>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</si>
  <si>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</si>
  <si>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</si>
  <si>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</si>
  <si>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</si>
  <si>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</si>
  <si>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</si>
  <si>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</si>
  <si>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</si>
  <si>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</si>
  <si>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</si>
  <si>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</si>
  <si>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</si>
  <si>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</si>
  <si>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</si>
  <si>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</si>
  <si>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</si>
  <si>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</si>
  <si>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</si>
  <si>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</si>
  <si>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</si>
  <si>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</si>
  <si>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</si>
  <si>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</si>
  <si>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</si>
  <si>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</si>
  <si>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</si>
  <si>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</si>
  <si>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</si>
  <si>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</si>
  <si>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</si>
  <si>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</si>
  <si>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</si>
  <si>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</si>
  <si>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</si>
  <si>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</si>
  <si>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</si>
  <si>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</si>
  <si>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</si>
  <si>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</si>
  <si>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</si>
  <si>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</si>
  <si>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</si>
  <si>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</si>
  <si>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</si>
  <si>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</si>
  <si>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</si>
  <si>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</si>
  <si>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</si>
  <si>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</si>
  <si>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</si>
  <si>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</si>
  <si>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</si>
  <si>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</si>
  <si>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</si>
  <si>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</si>
  <si>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</si>
  <si>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</si>
  <si>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</si>
  <si>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</si>
  <si>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</si>
  <si>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</si>
  <si>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</si>
  <si>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</si>
  <si>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</si>
  <si>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</si>
  <si>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</si>
  <si>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</si>
  <si>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</si>
  <si>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</si>
  <si>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</si>
  <si>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</si>
  <si>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</si>
  <si>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</si>
  <si>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</si>
  <si>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</si>
  <si>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</si>
  <si>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</si>
  <si>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</si>
  <si>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</si>
  <si>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</si>
  <si>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</si>
  <si>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</si>
  <si>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</si>
  <si>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</si>
  <si>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</si>
  <si>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</si>
  <si>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</si>
  <si>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</si>
  <si>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</si>
  <si>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</si>
  <si>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</si>
  <si>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</si>
  <si>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</si>
  <si>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</si>
  <si>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</si>
  <si>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</si>
  <si>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</si>
  <si>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</si>
  <si>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</si>
  <si>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</si>
  <si>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</si>
  <si>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</si>
  <si>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</si>
  <si>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</si>
  <si>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</si>
  <si>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</si>
  <si>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</si>
  <si>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</si>
  <si>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</si>
  <si>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</si>
  <si>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</si>
  <si>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</si>
  <si>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</si>
  <si>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</si>
  <si>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</si>
  <si>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</si>
  <si>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</si>
  <si>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</si>
  <si>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</si>
  <si>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</si>
  <si>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</si>
  <si>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</si>
  <si>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</si>
  <si>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</si>
  <si>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</si>
  <si>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</si>
  <si>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</si>
  <si>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</si>
  <si>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</si>
  <si>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</si>
  <si>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</si>
  <si>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</si>
  <si>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</si>
  <si>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</si>
  <si>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</si>
  <si>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</si>
  <si>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</si>
  <si>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</si>
  <si>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</si>
  <si>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</si>
  <si>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</si>
  <si>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</si>
  <si>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</si>
  <si>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</si>
  <si>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</si>
  <si>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</si>
  <si>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</si>
  <si>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</si>
  <si>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</si>
  <si>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</si>
  <si>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</si>
  <si>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</si>
  <si>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</si>
  <si>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</si>
  <si>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</si>
  <si>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</si>
  <si>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</si>
  <si>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</si>
  <si>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</si>
  <si>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</si>
  <si>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</si>
  <si>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</si>
  <si>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</si>
  <si>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</si>
  <si>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</si>
  <si>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</si>
  <si>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</si>
  <si>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</si>
  <si>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</si>
  <si>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</si>
  <si>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</si>
  <si>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</si>
  <si>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</si>
  <si>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</si>
  <si>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</si>
  <si>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</si>
  <si>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</si>
  <si>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</si>
  <si>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</si>
  <si>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</si>
  <si>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</si>
  <si>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</si>
  <si>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</si>
  <si>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</si>
  <si>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</si>
  <si>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</si>
  <si>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</si>
  <si>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</si>
  <si>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</si>
  <si>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</si>
  <si>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</si>
  <si>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</si>
  <si>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</si>
  <si>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</si>
  <si>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</si>
  <si>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</si>
  <si>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</si>
  <si>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</si>
  <si>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</si>
  <si>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</si>
  <si>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</si>
  <si>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</si>
  <si>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</si>
  <si>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</si>
  <si>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</si>
  <si>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</si>
  <si>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</si>
  <si>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</si>
  <si>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</si>
  <si>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</si>
  <si>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</si>
  <si>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</si>
  <si>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</si>
  <si>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</si>
  <si>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</si>
  <si>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</si>
  <si>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</si>
  <si>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</si>
  <si>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</si>
  <si>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</si>
  <si>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</si>
  <si>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</si>
  <si>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</si>
  <si>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</si>
  <si>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</si>
  <si>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</si>
  <si>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</si>
  <si>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</si>
  <si>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</si>
  <si>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</si>
  <si>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</si>
  <si>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</si>
  <si>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</si>
  <si>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</si>
  <si>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</si>
  <si>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</si>
  <si>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</si>
  <si>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</si>
  <si>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</si>
  <si>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</si>
  <si>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</si>
  <si>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</si>
  <si>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</si>
  <si>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</si>
  <si>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</si>
  <si>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</si>
  <si>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</si>
  <si>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</si>
  <si>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</si>
  <si>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</si>
  <si>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</si>
  <si>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</si>
  <si>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</si>
  <si>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</si>
  <si>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</si>
  <si>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</si>
  <si>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</si>
  <si>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</si>
  <si>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</si>
  <si>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</si>
  <si>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</si>
  <si>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</si>
  <si>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</si>
  <si>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</si>
  <si>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</si>
  <si>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</si>
  <si>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</si>
  <si>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</si>
  <si>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</si>
  <si>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</si>
  <si>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</si>
  <si>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</si>
  <si>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</si>
  <si>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</si>
  <si>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</si>
  <si>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</si>
  <si>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</si>
  <si>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</si>
  <si>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</si>
  <si>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</si>
  <si>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</si>
  <si>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</si>
  <si>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</si>
  <si>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</si>
  <si>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</si>
  <si>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</si>
  <si>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</si>
  <si>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</si>
  <si>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</si>
  <si>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</si>
  <si>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</si>
  <si>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</si>
  <si>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</si>
  <si>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</si>
  <si>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</si>
  <si>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</si>
  <si>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</si>
  <si>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</si>
  <si>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</si>
  <si>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</si>
  <si>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</si>
  <si>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</si>
  <si>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</si>
  <si>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</si>
  <si>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</si>
  <si>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</si>
  <si>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</si>
  <si>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</si>
  <si>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</si>
  <si>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</si>
  <si>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</si>
  <si>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</si>
  <si>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</si>
  <si>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</si>
  <si>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</si>
  <si>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</si>
  <si>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</si>
  <si>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</si>
  <si>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</si>
  <si>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</si>
  <si>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</si>
  <si>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</si>
  <si>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</si>
  <si>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</si>
  <si>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</si>
  <si>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</si>
  <si>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</si>
  <si>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</si>
  <si>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</si>
  <si>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</si>
  <si>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</si>
  <si>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</si>
  <si>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</si>
  <si>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</si>
  <si>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</si>
  <si>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</si>
  <si>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</si>
  <si>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</si>
  <si>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</si>
  <si>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</si>
  <si>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</si>
  <si>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</si>
  <si>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</si>
  <si>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</si>
  <si>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</si>
  <si>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</si>
  <si>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</si>
  <si>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</si>
  <si>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</si>
  <si>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</si>
  <si>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</si>
  <si>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</si>
  <si>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</si>
  <si>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</si>
  <si>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</si>
  <si>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</si>
  <si>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</si>
  <si>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</si>
  <si>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</si>
  <si>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</si>
  <si>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</si>
  <si>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</si>
  <si>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</si>
  <si>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</si>
  <si>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</si>
  <si>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</si>
  <si>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</si>
  <si>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</si>
  <si>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</si>
  <si>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</si>
  <si>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</si>
  <si>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</si>
  <si>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</si>
  <si>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</si>
  <si>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</si>
  <si>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</si>
  <si>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</si>
  <si>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</si>
  <si>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</si>
  <si>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</si>
  <si>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</si>
  <si>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</si>
  <si>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</si>
  <si>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</si>
  <si>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</si>
  <si>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</si>
  <si>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</si>
  <si>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</si>
  <si>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</si>
  <si>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</si>
  <si>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</si>
  <si>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</si>
  <si>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</si>
  <si>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</si>
  <si>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</si>
  <si>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</si>
  <si>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</si>
  <si>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</si>
  <si>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</si>
  <si>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</si>
  <si>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</si>
  <si>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</si>
  <si>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</si>
  <si>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</si>
  <si>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</si>
  <si>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</si>
  <si>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</si>
  <si>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</si>
  <si>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</si>
  <si>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</si>
  <si>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</si>
  <si>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</si>
  <si>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</si>
  <si>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</si>
  <si>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</si>
  <si>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</si>
  <si>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</si>
  <si>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</si>
  <si>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</si>
  <si>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</si>
  <si>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</si>
  <si>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</si>
  <si>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</si>
  <si>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</si>
  <si>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</si>
  <si>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</si>
  <si>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</si>
  <si>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</si>
  <si>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</si>
  <si>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</si>
  <si>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</si>
  <si>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</si>
  <si>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</si>
  <si>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</si>
  <si>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</si>
  <si>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</si>
  <si>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</si>
  <si>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</si>
  <si>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</si>
  <si>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</si>
  <si>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</si>
  <si>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</si>
  <si>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</si>
  <si>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</si>
  <si>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</si>
  <si>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</si>
  <si>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</si>
  <si>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</si>
  <si>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</si>
  <si>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</si>
  <si>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</si>
  <si>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</si>
  <si>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</si>
  <si>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</si>
  <si>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</si>
  <si>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</si>
  <si>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</si>
  <si>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</si>
  <si>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</si>
  <si>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</si>
  <si>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</si>
  <si>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</si>
  <si>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</si>
  <si>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</si>
  <si>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</si>
  <si>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</si>
  <si>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</si>
  <si>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</si>
  <si>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</si>
  <si>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</si>
  <si>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</si>
  <si>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</si>
  <si>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</si>
  <si>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</si>
  <si>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</si>
  <si>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</si>
  <si>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</si>
  <si>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</si>
  <si>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</si>
  <si>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</si>
  <si>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</si>
  <si>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</si>
  <si>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</si>
  <si>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</si>
  <si>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</si>
  <si>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</si>
  <si>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</si>
  <si>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</si>
  <si>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</si>
  <si>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</si>
  <si>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</si>
  <si>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</si>
  <si>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</si>
  <si>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</si>
  <si>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</si>
  <si>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</si>
  <si>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</si>
  <si>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</si>
  <si>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</si>
  <si>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</si>
  <si>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</si>
  <si>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</si>
  <si>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</si>
  <si>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</si>
  <si>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</si>
  <si>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</si>
  <si>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</si>
  <si>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</si>
  <si>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</si>
  <si>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</si>
  <si>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</si>
  <si>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</si>
  <si>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</si>
  <si>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</si>
  <si>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</si>
  <si>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</si>
  <si>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</si>
  <si>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</si>
  <si>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</si>
  <si>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</si>
  <si>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</si>
  <si>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</si>
  <si>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</si>
  <si>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</si>
  <si>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</si>
  <si>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</si>
  <si>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</si>
  <si>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</si>
  <si>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</si>
  <si>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</si>
  <si>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</si>
  <si>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</si>
  <si>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</si>
  <si>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</si>
  <si>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</si>
  <si>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</si>
  <si>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</si>
  <si>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</si>
  <si>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</si>
  <si>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</si>
  <si>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</si>
  <si>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</si>
  <si>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</si>
  <si>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</si>
  <si>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</si>
  <si>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</si>
  <si>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</si>
  <si>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</si>
  <si>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</si>
  <si>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</si>
  <si>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</si>
  <si>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</si>
  <si>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</si>
  <si>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</si>
  <si>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</si>
  <si>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</si>
  <si>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</si>
  <si>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</si>
  <si>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</si>
  <si>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</si>
  <si>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</si>
  <si>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</si>
  <si>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</si>
  <si>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</si>
  <si>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</si>
  <si>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</si>
  <si>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</si>
  <si>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</si>
  <si>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</si>
  <si>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</si>
  <si>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</si>
  <si>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</si>
  <si>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</si>
  <si>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</si>
  <si>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</si>
  <si>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</si>
  <si>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</si>
  <si>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</si>
  <si>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</si>
  <si>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</si>
  <si>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</si>
  <si>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</si>
  <si>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</si>
  <si>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</si>
  <si>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</si>
  <si>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</si>
  <si>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</si>
  <si>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</si>
  <si>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</si>
  <si>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</si>
  <si>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</si>
  <si>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</si>
  <si>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</si>
  <si>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</si>
  <si>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</si>
  <si>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</si>
  <si>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</si>
  <si>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</si>
  <si>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</si>
  <si>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</si>
  <si>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</si>
  <si>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</si>
  <si>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</si>
  <si>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</si>
  <si>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</si>
  <si>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</si>
  <si>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</si>
  <si>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</si>
  <si>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</si>
  <si>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</si>
  <si>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</si>
  <si>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</si>
  <si>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</si>
  <si>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</si>
  <si>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</si>
  <si>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</si>
  <si>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</si>
  <si>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</si>
  <si>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</si>
  <si>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</si>
  <si>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</si>
  <si>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</si>
  <si>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</si>
  <si>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</si>
  <si>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</si>
  <si>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</si>
  <si>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</si>
  <si>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</si>
  <si>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</si>
  <si>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</si>
  <si>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</si>
  <si>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</si>
  <si>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</si>
  <si>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</si>
  <si>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</si>
  <si>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</si>
  <si>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</si>
  <si>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</si>
  <si>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</si>
  <si>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</si>
  <si>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</si>
  <si>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</si>
  <si>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</si>
  <si>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</si>
  <si>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</si>
  <si>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</si>
  <si>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</si>
  <si>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</si>
  <si>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</si>
  <si>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</si>
  <si>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</si>
  <si>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</si>
  <si>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</si>
  <si>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</si>
  <si>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</si>
  <si>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</si>
  <si>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</si>
  <si>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</si>
  <si>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</si>
  <si>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</si>
  <si>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</si>
  <si>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</si>
  <si>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</si>
  <si>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</si>
  <si>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</si>
  <si>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</si>
  <si>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</si>
  <si>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</si>
  <si>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</si>
  <si>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</si>
  <si>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</si>
  <si>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</si>
  <si>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</si>
  <si>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</si>
  <si>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</si>
  <si>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</si>
  <si>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</si>
  <si>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</si>
  <si>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</si>
  <si>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</si>
  <si>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</si>
  <si>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</si>
  <si>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</si>
  <si>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</si>
  <si>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</si>
  <si>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</si>
  <si>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</si>
  <si>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</si>
  <si>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</si>
  <si>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</si>
  <si>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</si>
  <si>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</si>
  <si>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</si>
  <si>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</si>
  <si>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</si>
  <si>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</si>
  <si>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</si>
  <si>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</si>
  <si>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</si>
  <si>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</si>
  <si>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</si>
  <si>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</si>
  <si>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</si>
  <si>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</si>
  <si>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</si>
  <si>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</si>
  <si>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</si>
  <si>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</si>
  <si>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</si>
  <si>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</si>
  <si>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</si>
  <si>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</si>
  <si>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</si>
  <si>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</si>
  <si>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</si>
  <si>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</si>
  <si>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</si>
  <si>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</si>
  <si>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</si>
  <si>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</si>
  <si>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</si>
  <si>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</si>
  <si>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</si>
  <si>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</si>
  <si>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</si>
  <si>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</si>
  <si>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</si>
  <si>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</si>
  <si>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</si>
  <si>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</si>
  <si>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</si>
  <si>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</si>
  <si>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</si>
  <si>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</si>
  <si>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</si>
  <si>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</si>
  <si>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</si>
  <si>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</si>
  <si>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</si>
  <si>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</si>
  <si>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</si>
  <si>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</si>
  <si>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</si>
  <si>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</si>
  <si>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</si>
  <si>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</si>
  <si>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</si>
  <si>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</si>
  <si>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</si>
  <si>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</si>
  <si>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</si>
  <si>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</si>
  <si>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</si>
  <si>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</si>
  <si>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</si>
  <si>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</si>
  <si>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</si>
  <si>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</si>
  <si>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</si>
  <si>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</si>
  <si>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</si>
  <si>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</si>
  <si>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</si>
  <si>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</si>
  <si>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</si>
  <si>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</si>
  <si>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</si>
  <si>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</si>
  <si>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</si>
  <si>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</si>
  <si>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</si>
  <si>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</si>
  <si>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</si>
  <si>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</si>
  <si>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</si>
  <si>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</si>
  <si>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</si>
  <si>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</si>
  <si>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</si>
  <si>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</si>
  <si>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</si>
  <si>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</si>
  <si>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</si>
  <si>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</si>
  <si>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</si>
  <si>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</si>
  <si>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</si>
  <si>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</si>
  <si>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</si>
  <si>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</si>
  <si>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</si>
  <si>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</si>
  <si>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</si>
  <si>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</si>
  <si>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</si>
  <si>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</si>
  <si>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</si>
  <si>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</si>
  <si>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</si>
  <si>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</si>
  <si>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</si>
  <si>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</si>
  <si>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</si>
  <si>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</si>
  <si>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</si>
  <si>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</si>
  <si>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</si>
  <si>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</si>
  <si>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</si>
  <si>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</si>
  <si>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</si>
  <si>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</si>
  <si>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</si>
  <si>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</si>
  <si>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</si>
  <si>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</si>
  <si>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</si>
  <si>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</si>
  <si>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</si>
  <si>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</si>
  <si>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</si>
  <si>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</si>
  <si>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</si>
  <si>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</si>
  <si>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</si>
  <si>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</si>
  <si>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</si>
  <si>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</si>
  <si>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</si>
  <si>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</si>
  <si>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</si>
  <si>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</si>
  <si>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</si>
  <si>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</si>
  <si>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</si>
  <si>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</si>
  <si>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</si>
  <si>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</si>
  <si>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</si>
  <si>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</si>
  <si>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</si>
  <si>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</si>
  <si>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</si>
  <si>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</si>
  <si>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</si>
  <si>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</si>
  <si>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</si>
  <si>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</si>
  <si>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</si>
  <si>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</si>
  <si>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</si>
  <si>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</si>
  <si>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</si>
  <si>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</si>
  <si>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</si>
  <si>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</si>
  <si>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</si>
  <si>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</si>
  <si>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</si>
  <si>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</si>
  <si>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</si>
  <si>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</si>
  <si>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</si>
  <si>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</si>
  <si>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</si>
  <si>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</si>
  <si>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</si>
  <si>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</si>
  <si>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</si>
  <si>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</si>
  <si>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</si>
  <si>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</si>
  <si>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</si>
  <si>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</si>
  <si>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</si>
  <si>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</si>
  <si>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</si>
  <si>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</si>
  <si>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</si>
  <si>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</si>
  <si>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</si>
  <si>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</si>
  <si>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</si>
  <si>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</si>
  <si>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</si>
  <si>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</si>
  <si>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</si>
  <si>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</si>
  <si>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</si>
  <si>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</si>
  <si>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</si>
  <si>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</si>
  <si>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</si>
  <si>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</si>
  <si>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</si>
  <si>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</si>
  <si>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</si>
  <si>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</si>
  <si>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</si>
  <si>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</si>
  <si>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</si>
  <si>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</si>
  <si>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</si>
  <si>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</si>
  <si>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</si>
  <si>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</si>
  <si>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</si>
  <si>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</si>
  <si>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</si>
  <si>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</si>
  <si>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</si>
  <si>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</si>
  <si>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</si>
  <si>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</si>
  <si>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</si>
  <si>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</si>
  <si>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</si>
  <si>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</si>
  <si>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</si>
  <si>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</si>
  <si>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</si>
  <si>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</si>
  <si>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</si>
  <si>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</si>
  <si>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</si>
  <si>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</si>
  <si>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</si>
  <si>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</si>
  <si>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</si>
  <si>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</si>
  <si>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</si>
  <si>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</si>
  <si>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</si>
  <si>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</si>
  <si>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</si>
  <si>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</si>
  <si>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</si>
  <si>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</si>
  <si>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</si>
  <si>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</si>
  <si>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</si>
  <si>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</si>
  <si>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</si>
  <si>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</si>
  <si>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</si>
  <si>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</si>
  <si>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</si>
  <si>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</si>
  <si>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</si>
  <si>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</si>
  <si>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</si>
  <si>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</si>
  <si>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</si>
  <si>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</si>
  <si>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</si>
  <si>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</si>
  <si>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</si>
  <si>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</si>
  <si>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</si>
  <si>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</si>
  <si>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</si>
  <si>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</si>
  <si>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</si>
  <si>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</si>
  <si>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</si>
  <si>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</si>
  <si>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</si>
  <si>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</si>
  <si>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</si>
  <si>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</si>
  <si>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</si>
  <si>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</si>
  <si>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</si>
  <si>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</si>
  <si>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</si>
  <si>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</si>
  <si>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</si>
  <si>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</si>
  <si>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</si>
  <si>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</si>
  <si>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</si>
  <si>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</si>
  <si>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</si>
  <si>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</si>
  <si>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</si>
  <si>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</si>
  <si>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</si>
  <si>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</si>
  <si>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</si>
  <si>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</si>
  <si>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</si>
  <si>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</si>
  <si>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</si>
  <si>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</si>
  <si>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</si>
  <si>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</si>
  <si>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</si>
  <si>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</si>
  <si>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</si>
  <si>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</si>
  <si>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</si>
  <si>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</si>
  <si>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</si>
  <si>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</si>
  <si>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</si>
  <si>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</si>
  <si>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</si>
  <si>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</si>
  <si>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</si>
  <si>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</si>
  <si>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</si>
  <si>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</si>
  <si>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</si>
  <si>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</si>
  <si>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</si>
  <si>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</si>
  <si>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</si>
  <si>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</si>
  <si>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</si>
  <si>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</si>
  <si>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</si>
  <si>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</si>
  <si>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</si>
  <si>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</si>
  <si>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</si>
  <si>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</si>
  <si>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</si>
  <si>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</si>
  <si>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</si>
  <si>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</si>
  <si>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</si>
  <si>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</si>
  <si>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</si>
  <si>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</si>
  <si>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</si>
  <si>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</si>
  <si>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</si>
  <si>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</si>
  <si>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</si>
  <si>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</si>
  <si>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</si>
  <si>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</si>
  <si>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</si>
  <si>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</si>
  <si>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</si>
  <si>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</si>
  <si>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</si>
  <si>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</si>
  <si>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</si>
  <si>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</si>
  <si>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</si>
  <si>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</si>
  <si>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</si>
  <si>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</si>
  <si>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</si>
  <si>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</si>
  <si>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</si>
  <si>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</si>
  <si>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</si>
  <si>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</si>
  <si>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</si>
  <si>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</si>
  <si>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</si>
  <si>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</si>
  <si>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</si>
  <si>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</si>
  <si>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</si>
  <si>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</si>
  <si>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</si>
  <si>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</si>
  <si>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</si>
  <si>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</si>
  <si>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</si>
  <si>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</si>
  <si>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</si>
  <si>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</si>
  <si>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</si>
  <si>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</si>
  <si>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</si>
  <si>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</si>
  <si>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</si>
  <si>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</si>
  <si>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</si>
  <si>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</si>
  <si>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</si>
  <si>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</si>
  <si>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</si>
  <si>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</si>
  <si>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</si>
  <si>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</si>
  <si>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</si>
  <si>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</si>
  <si>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</si>
  <si>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</si>
  <si>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</si>
  <si>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</si>
  <si>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</si>
  <si>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</si>
  <si>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</si>
  <si>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</si>
  <si>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</si>
  <si>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</si>
  <si>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</si>
  <si>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</si>
  <si>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</si>
  <si>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</si>
  <si>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</si>
  <si>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</si>
  <si>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</si>
  <si>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</si>
  <si>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</si>
  <si>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</si>
  <si>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</si>
  <si>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</si>
  <si>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</si>
  <si>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</si>
  <si>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</si>
  <si>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</si>
  <si>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</si>
  <si>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</si>
  <si>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</si>
  <si>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</si>
  <si>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</si>
  <si>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</si>
  <si>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</si>
  <si>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</si>
  <si>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</si>
  <si>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</si>
  <si>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</si>
  <si>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</si>
  <si>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</si>
  <si>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</si>
  <si>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</si>
  <si>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</si>
  <si>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</si>
  <si>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</si>
  <si>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</si>
  <si>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</si>
  <si>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</si>
  <si>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</si>
  <si>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</si>
  <si>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</si>
  <si>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</si>
  <si>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</si>
  <si>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</si>
  <si>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</si>
  <si>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</si>
  <si>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</si>
  <si>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</si>
  <si>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</si>
  <si>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</si>
  <si>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</si>
  <si>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</si>
  <si>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</si>
  <si>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</si>
  <si>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</si>
  <si>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</si>
  <si>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</si>
  <si>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</si>
  <si>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</si>
  <si>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</si>
  <si>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</si>
  <si>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</si>
  <si>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</si>
  <si>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</si>
  <si>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</si>
  <si>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</si>
  <si>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</si>
  <si>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</si>
  <si>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</si>
  <si>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</si>
  <si>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</si>
  <si>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</si>
  <si>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</si>
  <si>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</si>
  <si>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</si>
  <si>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</si>
  <si>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</si>
  <si>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</si>
  <si>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</si>
  <si>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</si>
  <si>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</si>
  <si>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</si>
  <si>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</si>
  <si>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</si>
  <si>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</si>
  <si>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</si>
  <si>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</si>
  <si>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</si>
  <si>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</si>
  <si>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</si>
  <si>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</si>
  <si>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</si>
  <si>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</si>
  <si>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</si>
  <si>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</si>
  <si>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</si>
  <si>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</si>
  <si>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</si>
  <si>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</si>
  <si>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</si>
  <si>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</si>
  <si>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</si>
  <si>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</si>
  <si>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</si>
  <si>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</si>
  <si>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</si>
  <si>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</si>
  <si>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</si>
  <si>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</si>
  <si>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</si>
  <si>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</si>
  <si>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</si>
  <si>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</si>
  <si>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</si>
  <si>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</si>
  <si>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</si>
  <si>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</si>
  <si>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</si>
  <si>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</si>
  <si>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</si>
  <si>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</si>
  <si>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</si>
  <si>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</si>
  <si>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</si>
  <si>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</si>
  <si>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</si>
  <si>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</si>
  <si>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</si>
  <si>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</si>
  <si>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</si>
  <si>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</si>
  <si>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</si>
  <si>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</si>
  <si>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</si>
  <si>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</si>
  <si>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</si>
  <si>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</si>
  <si>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</si>
  <si>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</si>
  <si>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</si>
  <si>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</si>
  <si>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</si>
  <si>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</si>
  <si>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</si>
  <si>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</si>
  <si>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</si>
  <si>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</si>
  <si>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</si>
  <si>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</si>
  <si>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</si>
  <si>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</si>
  <si>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</si>
  <si>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</si>
  <si>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</si>
  <si>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</si>
  <si>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</si>
  <si>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</si>
  <si>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</si>
  <si>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</si>
  <si>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</si>
  <si>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</si>
  <si>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</si>
  <si>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</si>
  <si>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</si>
  <si>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</si>
  <si>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</si>
  <si>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</si>
  <si>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</si>
  <si>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</si>
  <si>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</si>
  <si>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</si>
  <si>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</si>
  <si>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</si>
  <si>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</si>
  <si>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</si>
  <si>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</si>
  <si>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</si>
  <si>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</si>
  <si>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</si>
  <si>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</si>
  <si>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</si>
  <si>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</si>
  <si>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</si>
  <si>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</si>
  <si>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</si>
  <si>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</si>
  <si>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</si>
  <si>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</si>
  <si>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</si>
  <si>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</si>
  <si>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</si>
  <si>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</si>
  <si>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</si>
  <si>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</si>
  <si>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</si>
  <si>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</si>
  <si>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</si>
  <si>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</si>
  <si>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</si>
  <si>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</si>
  <si>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</si>
  <si>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</si>
  <si>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</si>
  <si>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</si>
  <si>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</si>
  <si>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</si>
  <si>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</si>
  <si>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</si>
  <si>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</si>
  <si>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</si>
  <si>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</si>
  <si>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</si>
  <si>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</si>
  <si>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</si>
  <si>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</si>
  <si>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</si>
  <si>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</si>
  <si>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</si>
  <si>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</si>
  <si>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</si>
  <si>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</si>
  <si>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</si>
  <si>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</si>
  <si>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</si>
  <si>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</si>
  <si>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</si>
  <si>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</si>
  <si>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</si>
  <si>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</si>
  <si>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</si>
  <si>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</si>
  <si>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</si>
  <si>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</si>
  <si>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</si>
  <si>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</si>
  <si>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</si>
  <si>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</si>
  <si>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</si>
  <si>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</si>
  <si>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</si>
  <si>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</si>
  <si>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</si>
  <si>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</si>
  <si>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</si>
  <si>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</si>
  <si>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</si>
  <si>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</si>
  <si>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</si>
  <si>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</si>
  <si>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</si>
  <si>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</si>
  <si>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</si>
  <si>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</si>
  <si>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</si>
  <si>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</si>
  <si>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</si>
  <si>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</si>
  <si>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</si>
  <si>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</si>
  <si>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</si>
  <si>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</si>
  <si>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</si>
  <si>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</si>
  <si>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</si>
  <si>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</si>
  <si>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</si>
  <si>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</si>
  <si>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</si>
  <si>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</si>
  <si>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</si>
  <si>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</si>
  <si>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</si>
  <si>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</si>
  <si>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</si>
  <si>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</si>
  <si>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</si>
  <si>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</si>
  <si>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</si>
  <si>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</si>
  <si>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</si>
  <si>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</si>
  <si>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</si>
  <si>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</si>
  <si>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</si>
  <si>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</si>
  <si>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</si>
  <si>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</si>
  <si>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</si>
  <si>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</si>
  <si>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</si>
  <si>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</si>
  <si>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</si>
  <si>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</si>
  <si>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</si>
  <si>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</si>
  <si>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</si>
  <si>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</si>
  <si>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</si>
  <si>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</si>
  <si>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</si>
  <si>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</si>
  <si>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</si>
  <si>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</si>
  <si>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</si>
  <si>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</si>
  <si>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</si>
  <si>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</si>
  <si>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</si>
  <si>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</si>
  <si>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</si>
  <si>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</si>
  <si>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</si>
  <si>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</si>
  <si>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</si>
  <si>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</si>
  <si>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</si>
  <si>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</si>
  <si>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</si>
  <si>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</si>
  <si>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</si>
  <si>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</si>
  <si>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</si>
  <si>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</si>
  <si>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</si>
  <si>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</si>
  <si>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</si>
  <si>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</si>
  <si>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</si>
  <si>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</si>
  <si>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</si>
  <si>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</si>
  <si>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</si>
  <si>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</si>
  <si>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</si>
  <si>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</si>
  <si>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</si>
  <si>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</si>
  <si>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</si>
  <si>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</si>
  <si>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</si>
  <si>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</si>
  <si>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</si>
  <si>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</si>
  <si>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</si>
  <si>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</si>
  <si>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</si>
  <si>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</si>
  <si>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</si>
  <si>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</si>
  <si>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</si>
  <si>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</si>
  <si>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</si>
  <si>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</si>
  <si>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</si>
  <si>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</si>
  <si>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</si>
  <si>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</si>
  <si>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</si>
  <si>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</si>
  <si>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</si>
  <si>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</si>
  <si>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</si>
  <si>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</si>
  <si>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</si>
  <si>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</si>
  <si>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</si>
  <si>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</si>
  <si>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</si>
  <si>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</si>
  <si>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</si>
  <si>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</si>
  <si>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</si>
  <si>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</si>
  <si>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</si>
  <si>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</si>
  <si>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</si>
  <si>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</si>
  <si>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</si>
  <si>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</si>
  <si>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</si>
  <si>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</si>
  <si>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</si>
  <si>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</si>
  <si>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</si>
  <si>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</si>
  <si>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</si>
  <si>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</si>
  <si>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</si>
  <si>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</si>
  <si>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</si>
  <si>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</si>
  <si>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</si>
  <si>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</si>
  <si>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</si>
  <si>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</si>
  <si>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</si>
  <si>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</si>
  <si>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</si>
  <si>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</si>
  <si>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</si>
  <si>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</si>
  <si>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</si>
  <si>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</si>
  <si>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</si>
  <si>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</si>
  <si>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</si>
  <si>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</si>
  <si>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</si>
  <si>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</si>
  <si>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</si>
  <si>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</si>
  <si>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</si>
  <si>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</si>
  <si>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</si>
  <si>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</si>
  <si>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</si>
  <si>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</si>
  <si>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</si>
  <si>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</si>
  <si>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</si>
  <si>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</si>
  <si>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</si>
  <si>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</si>
  <si>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</si>
  <si>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</si>
  <si>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</si>
  <si>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</si>
  <si>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</si>
  <si>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</si>
  <si>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</si>
  <si>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</si>
  <si>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</si>
  <si>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</si>
  <si>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</si>
  <si>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</si>
  <si>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</si>
  <si>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</si>
  <si>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</si>
  <si>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</si>
  <si>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</si>
  <si>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</si>
  <si>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</si>
  <si>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</si>
  <si>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</si>
  <si>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</si>
  <si>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</si>
  <si>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</si>
  <si>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</si>
  <si>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</si>
  <si>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</si>
  <si>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</si>
  <si>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</si>
  <si>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</si>
  <si>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</si>
  <si>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</si>
  <si>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</si>
  <si>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</si>
  <si>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</si>
  <si>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</si>
  <si>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</si>
  <si>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</si>
  <si>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</si>
  <si>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</si>
  <si>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</si>
  <si>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</si>
  <si>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</si>
  <si>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</si>
  <si>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</si>
  <si>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</si>
  <si>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</si>
  <si>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</si>
  <si>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</si>
  <si>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</si>
  <si>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</si>
  <si>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</si>
  <si>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</si>
  <si>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</si>
  <si>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</si>
  <si>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</si>
  <si>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</si>
  <si>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</si>
  <si>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</si>
  <si>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</si>
  <si>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</si>
  <si>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</si>
  <si>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</si>
  <si>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</si>
  <si>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</si>
  <si>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</si>
  <si>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</si>
  <si>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</si>
  <si>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</si>
  <si>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</si>
  <si>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</si>
  <si>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</si>
  <si>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</si>
  <si>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</si>
  <si>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</si>
  <si>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</si>
  <si>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</si>
  <si>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</si>
  <si>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</si>
  <si>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</si>
  <si>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</si>
  <si>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</si>
  <si>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</si>
  <si>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</si>
  <si>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</si>
  <si>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</si>
  <si>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</si>
  <si>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</si>
  <si>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</si>
  <si>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</si>
  <si>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</si>
  <si>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</si>
  <si>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</si>
  <si>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</si>
  <si>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</si>
  <si>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</si>
  <si>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</si>
  <si>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</si>
  <si>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</si>
  <si>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</si>
  <si>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</si>
  <si>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</si>
  <si>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</si>
  <si>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</si>
  <si>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</si>
  <si>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</si>
  <si>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</si>
  <si>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</si>
  <si>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</si>
  <si>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</si>
  <si>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</si>
  <si>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</si>
  <si>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</si>
  <si>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</si>
  <si>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</si>
  <si>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</si>
  <si>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</si>
  <si>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</si>
  <si>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</si>
  <si>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</si>
  <si>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</si>
  <si>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</si>
  <si>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</si>
  <si>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</si>
  <si>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</si>
  <si>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</si>
  <si>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</si>
  <si>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</si>
  <si>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</si>
  <si>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</si>
  <si>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</si>
  <si>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</si>
  <si>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</si>
  <si>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</si>
  <si>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</si>
  <si>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</si>
  <si>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</si>
  <si>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</si>
  <si>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</si>
  <si>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</si>
  <si>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</si>
  <si>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</si>
  <si>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</si>
  <si>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</si>
  <si>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</si>
  <si>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</si>
  <si>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</si>
  <si>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</si>
  <si>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</si>
  <si>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</si>
  <si>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</si>
  <si>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</si>
  <si>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</si>
  <si>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</si>
  <si>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</si>
  <si>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</si>
  <si>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</si>
  <si>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</si>
  <si>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</si>
  <si>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</si>
  <si>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</si>
  <si>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</si>
  <si>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</si>
  <si>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</si>
  <si>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</si>
  <si>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</si>
  <si>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</si>
  <si>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</si>
  <si>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</si>
  <si>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</si>
  <si>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</si>
  <si>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</si>
  <si>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</si>
  <si>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</si>
  <si>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</si>
  <si>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</si>
  <si>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</si>
  <si>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</si>
  <si>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</si>
  <si>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</si>
  <si>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</si>
  <si>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</si>
  <si>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</si>
  <si>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</si>
  <si>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</si>
  <si>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</si>
  <si>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</si>
  <si>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</si>
  <si>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</si>
  <si>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</si>
  <si>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</si>
  <si>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</si>
  <si>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</si>
  <si>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</si>
  <si>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</si>
  <si>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</si>
  <si>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</si>
  <si>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</si>
  <si>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</si>
  <si>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</si>
  <si>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</si>
  <si>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</si>
  <si>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</si>
  <si>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</si>
  <si>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</si>
  <si>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</si>
  <si>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</si>
  <si>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</si>
  <si>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</si>
  <si>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</si>
  <si>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</si>
  <si>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</si>
  <si>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</si>
  <si>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</si>
  <si>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</si>
  <si>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</si>
  <si>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</si>
  <si>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</si>
  <si>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</si>
  <si>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</si>
  <si>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</si>
  <si>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</si>
  <si>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</si>
  <si>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</si>
  <si>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</si>
  <si>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</si>
  <si>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</si>
  <si>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</si>
  <si>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</si>
  <si>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</si>
  <si>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</si>
  <si>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</si>
  <si>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</si>
  <si>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</si>
  <si>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</si>
  <si>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</si>
  <si>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</si>
  <si>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</si>
  <si>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</si>
  <si>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</si>
  <si>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</si>
  <si>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</si>
  <si>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</si>
  <si>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</si>
  <si>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</si>
  <si>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</si>
  <si>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</si>
  <si>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</si>
  <si>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</si>
  <si>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</si>
  <si>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</si>
  <si>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</si>
  <si>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</si>
  <si>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</si>
  <si>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</si>
  <si>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</si>
  <si>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</si>
  <si>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</si>
  <si>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</si>
  <si>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</si>
  <si>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</si>
  <si>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</si>
  <si>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</si>
  <si>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</si>
  <si>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</si>
  <si>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</si>
  <si>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</si>
  <si>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</si>
  <si>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</si>
  <si>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</si>
  <si>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</si>
  <si>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</si>
  <si>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</si>
  <si>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</si>
  <si>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</si>
  <si>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</si>
  <si>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</si>
  <si>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</si>
  <si>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</si>
  <si>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</si>
  <si>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</si>
  <si>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</si>
  <si>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</si>
  <si>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</si>
  <si>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</si>
  <si>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</si>
  <si>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</si>
  <si>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</si>
  <si>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</si>
  <si>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</si>
  <si>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</si>
  <si>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</si>
  <si>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</si>
  <si>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</si>
  <si>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</si>
  <si>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</si>
  <si>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</si>
  <si>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</si>
  <si>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</si>
  <si>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</si>
  <si>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</si>
  <si>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</si>
  <si>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</si>
  <si>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</si>
  <si>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</si>
  <si>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</si>
  <si>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</si>
  <si>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</si>
  <si>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</si>
  <si>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</si>
  <si>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</si>
  <si>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</si>
  <si>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</si>
  <si>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</si>
  <si>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</si>
  <si>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</si>
  <si>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</si>
  <si>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</si>
  <si>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</si>
  <si>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</si>
  <si>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</si>
  <si>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</si>
  <si>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</si>
  <si>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</si>
  <si>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</si>
  <si>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</si>
  <si>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</si>
  <si>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</si>
  <si>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</si>
  <si>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</si>
  <si>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</si>
  <si>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</si>
  <si>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</si>
  <si>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</si>
  <si>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</si>
  <si>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</si>
  <si>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</si>
  <si>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</si>
  <si>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</si>
  <si>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</si>
  <si>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</si>
  <si>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</si>
  <si>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</si>
  <si>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</si>
  <si>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</si>
  <si>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</si>
  <si>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</si>
  <si>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</si>
  <si>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</si>
  <si>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</si>
  <si>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</si>
  <si>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</si>
  <si>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</si>
  <si>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</si>
  <si>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</si>
  <si>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</si>
  <si>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</si>
  <si>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</si>
  <si>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</si>
  <si>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</si>
  <si>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</si>
  <si>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</si>
  <si>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</si>
  <si>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</si>
  <si>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</si>
  <si>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</si>
  <si>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</si>
  <si>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</si>
  <si>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</si>
  <si>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</si>
  <si>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</si>
  <si>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</si>
  <si>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</si>
  <si>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</si>
  <si>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</si>
  <si>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</si>
  <si>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</si>
  <si>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</si>
  <si>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</si>
  <si>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</si>
  <si>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</si>
  <si>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</si>
  <si>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</si>
  <si>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</si>
  <si>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</si>
  <si>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</si>
  <si>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</si>
  <si>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</si>
  <si>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</si>
  <si>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</si>
  <si>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</si>
  <si>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</si>
  <si>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</si>
  <si>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</si>
  <si>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</si>
  <si>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</si>
  <si>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</si>
  <si>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</si>
  <si>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</si>
  <si>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</si>
  <si>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</si>
  <si>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</si>
  <si>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</si>
  <si>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</si>
  <si>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</si>
  <si>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</si>
  <si>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</si>
  <si>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</si>
  <si>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</si>
  <si>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</si>
  <si>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</si>
  <si>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</si>
  <si>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</si>
  <si>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</si>
  <si>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</si>
  <si>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</si>
  <si>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</si>
  <si>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</si>
  <si>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</si>
  <si>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</si>
  <si>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</si>
  <si>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</si>
  <si>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</si>
  <si>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</si>
  <si>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</si>
  <si>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</si>
  <si>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</si>
  <si>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</si>
  <si>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</si>
  <si>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</si>
  <si>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</si>
  <si>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</si>
  <si>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</si>
  <si>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</si>
  <si>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</si>
  <si>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</si>
  <si>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</si>
  <si>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</si>
  <si>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</si>
  <si>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</si>
  <si>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</si>
  <si>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</si>
  <si>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</si>
  <si>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</si>
  <si>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</si>
  <si>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</si>
  <si>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</si>
  <si>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</si>
  <si>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</si>
  <si>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</si>
  <si>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</si>
  <si>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</si>
  <si>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</si>
  <si>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</si>
  <si>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</si>
  <si>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</si>
  <si>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</si>
  <si>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</si>
  <si>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</si>
  <si>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</si>
  <si>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</si>
  <si>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</si>
  <si>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</si>
  <si>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</si>
  <si>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</si>
  <si>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</si>
  <si>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</si>
  <si>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</si>
  <si>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</si>
  <si>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</si>
  <si>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</si>
  <si>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</si>
  <si>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</si>
  <si>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</si>
  <si>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</si>
  <si>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</si>
  <si>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</si>
  <si>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</si>
  <si>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</si>
  <si>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</si>
  <si>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</si>
  <si>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</si>
  <si>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</si>
  <si>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</si>
  <si>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</si>
  <si>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</si>
  <si>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</si>
  <si>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</si>
  <si>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</si>
  <si>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</si>
  <si>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</si>
  <si>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</si>
  <si>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</si>
  <si>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</si>
  <si>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</si>
  <si>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</si>
  <si>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</si>
  <si>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</si>
  <si>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</si>
  <si>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</si>
  <si>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</si>
  <si>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</si>
  <si>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</si>
  <si>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</si>
  <si>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</si>
  <si>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</si>
  <si>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</si>
  <si>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</si>
  <si>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</si>
  <si>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</si>
  <si>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</si>
  <si>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</si>
  <si>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</si>
  <si>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</si>
  <si>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</si>
  <si>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</si>
  <si>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</si>
  <si>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</si>
  <si>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</si>
  <si>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</si>
  <si>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</si>
  <si>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</si>
  <si>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</si>
  <si>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</si>
  <si>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</si>
  <si>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</si>
  <si>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</si>
  <si>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</si>
  <si>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</si>
  <si>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</si>
  <si>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</si>
  <si>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</si>
  <si>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</si>
  <si>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</si>
  <si>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</si>
  <si>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</si>
  <si>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</si>
  <si>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</si>
  <si>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</si>
  <si>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</si>
  <si>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</si>
  <si>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</si>
  <si>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</si>
  <si>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</si>
  <si>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</si>
  <si>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</si>
  <si>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</si>
  <si>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</si>
  <si>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</si>
  <si>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</si>
  <si>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</si>
  <si>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</si>
  <si>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</si>
  <si>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</si>
  <si>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</si>
  <si>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</si>
  <si>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</si>
  <si>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</si>
  <si>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</si>
  <si>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</si>
  <si>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</si>
  <si>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</si>
  <si>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</si>
  <si>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</si>
  <si>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</si>
  <si>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</si>
  <si>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</si>
  <si>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</si>
  <si>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</si>
  <si>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</si>
  <si>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</si>
  <si>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</si>
  <si>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</si>
  <si>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</si>
  <si>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</si>
  <si>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</si>
  <si>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</si>
  <si>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</si>
  <si>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</si>
  <si>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</si>
  <si>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</si>
  <si>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</si>
  <si>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</si>
  <si>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</si>
  <si>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</si>
  <si>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</si>
  <si>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</si>
  <si>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</si>
  <si>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</si>
  <si>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</si>
  <si>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</si>
  <si>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</si>
  <si>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</si>
  <si>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</si>
  <si>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</si>
  <si>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</si>
  <si>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</si>
  <si>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</si>
  <si>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</si>
  <si>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</si>
  <si>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</si>
  <si>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</si>
  <si>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</si>
  <si>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</si>
  <si>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</si>
  <si>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</si>
  <si>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</si>
  <si>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</si>
  <si>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</si>
  <si>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</si>
  <si>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</si>
  <si>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</si>
  <si>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</si>
  <si>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</si>
  <si>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</si>
  <si>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</si>
  <si>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</si>
  <si>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</si>
  <si>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</si>
  <si>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</si>
  <si>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</si>
  <si>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</si>
  <si>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</si>
  <si>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</si>
  <si>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</si>
  <si>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</si>
  <si>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</si>
  <si>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</si>
  <si>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</si>
  <si>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</si>
  <si>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</si>
  <si>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</si>
  <si>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</si>
  <si>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</si>
  <si>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</si>
  <si>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</si>
  <si>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</si>
  <si>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</si>
  <si>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</si>
  <si>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</si>
  <si>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</si>
  <si>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</si>
  <si>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</si>
  <si>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</si>
  <si>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</si>
  <si>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</si>
  <si>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</si>
  <si>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</si>
  <si>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</si>
  <si>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</si>
  <si>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</si>
  <si>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</si>
  <si>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</si>
  <si>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</si>
  <si>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</si>
  <si>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</si>
  <si>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</si>
  <si>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</si>
  <si>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</si>
  <si>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</si>
  <si>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</si>
  <si>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</si>
  <si>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</si>
  <si>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</si>
  <si>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</si>
  <si>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</si>
  <si>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</si>
  <si>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</si>
  <si>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</si>
  <si>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</si>
  <si>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</si>
  <si>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</si>
  <si>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</si>
  <si>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</si>
  <si>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</si>
  <si>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</si>
  <si>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</si>
  <si>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</si>
  <si>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</si>
  <si>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</si>
  <si>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</si>
  <si>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</si>
  <si>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</si>
  <si>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</si>
  <si>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</si>
  <si>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</si>
  <si>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</si>
  <si>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</si>
  <si>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</si>
  <si>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</si>
  <si>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</si>
  <si>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</si>
  <si>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</si>
  <si>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</si>
  <si>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</si>
  <si>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</si>
  <si>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</si>
  <si>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</si>
  <si>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</si>
  <si>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</si>
  <si>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</si>
  <si>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</si>
  <si>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</si>
  <si>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</si>
  <si>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</si>
  <si>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</si>
  <si>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</si>
  <si>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</si>
  <si>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</si>
  <si>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</si>
  <si>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</si>
  <si>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</si>
  <si>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</si>
  <si>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</si>
  <si>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</si>
  <si>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</si>
  <si>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</si>
  <si>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</si>
  <si>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</si>
  <si>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</si>
  <si>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</si>
  <si>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</si>
  <si>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</si>
  <si>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</si>
  <si>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</si>
  <si>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</si>
  <si>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</si>
  <si>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</si>
  <si>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</si>
  <si>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</si>
  <si>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</si>
  <si>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</si>
  <si>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</si>
  <si>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</si>
  <si>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</si>
  <si>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</si>
  <si>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</si>
  <si>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</si>
  <si>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</si>
  <si>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</si>
  <si>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</si>
  <si>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</si>
  <si>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</si>
  <si>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</si>
  <si>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</si>
  <si>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</si>
  <si>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</si>
  <si>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</si>
  <si>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</si>
  <si>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</si>
  <si>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</si>
  <si>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</si>
  <si>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</si>
  <si>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</si>
  <si>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</si>
  <si>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</si>
  <si>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</si>
  <si>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</si>
  <si>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</si>
  <si>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</si>
  <si>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</si>
  <si>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</si>
  <si>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</si>
  <si>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</si>
  <si>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</si>
  <si>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</si>
  <si>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</si>
  <si>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</si>
  <si>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</si>
  <si>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</si>
  <si>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</si>
  <si>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</si>
  <si>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</si>
  <si>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</si>
  <si>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</si>
  <si>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</si>
  <si>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</si>
  <si>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</si>
  <si>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</si>
  <si>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</si>
  <si>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</si>
  <si>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</si>
  <si>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</si>
  <si>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</si>
  <si>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</si>
  <si>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</si>
  <si>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</si>
  <si>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</si>
  <si>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</si>
  <si>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</si>
  <si>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</si>
  <si>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</si>
  <si>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</si>
  <si>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</si>
  <si>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</si>
  <si>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</si>
  <si>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</si>
  <si>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</si>
  <si>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</si>
  <si>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</si>
  <si>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</si>
  <si>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</si>
  <si>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</si>
  <si>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</si>
  <si>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</si>
  <si>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</si>
  <si>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</si>
  <si>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</si>
  <si>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</si>
  <si>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</si>
  <si>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</si>
  <si>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</si>
  <si>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</si>
  <si>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</si>
  <si>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</si>
  <si>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</si>
  <si>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</si>
  <si>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</si>
  <si>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</si>
  <si>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</si>
  <si>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</si>
  <si>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</si>
  <si>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</si>
  <si>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</si>
  <si>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</si>
  <si>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</si>
  <si>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</si>
  <si>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</si>
  <si>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</si>
  <si>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</si>
  <si>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</si>
  <si>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</si>
  <si>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</si>
  <si>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</si>
  <si>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</si>
  <si>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</si>
  <si>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</si>
  <si>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</si>
  <si>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</si>
  <si>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</si>
  <si>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</si>
  <si>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</si>
  <si>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</si>
  <si>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</si>
  <si>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</si>
  <si>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</si>
  <si>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</si>
  <si>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</si>
  <si>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</si>
  <si>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</si>
  <si>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</si>
  <si>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</si>
  <si>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</si>
  <si>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</si>
  <si>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</si>
  <si>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</si>
  <si>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</si>
  <si>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</si>
  <si>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</si>
  <si>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</si>
  <si>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</si>
  <si>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</si>
  <si>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</si>
  <si>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</si>
  <si>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</si>
  <si>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</si>
  <si>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</si>
  <si>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</si>
  <si>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</si>
  <si>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</si>
  <si>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</si>
  <si>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</si>
  <si>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</si>
  <si>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</si>
  <si>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</si>
  <si>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</si>
  <si>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</si>
  <si>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</si>
  <si>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</si>
  <si>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</si>
  <si>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</si>
  <si>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</si>
  <si>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</si>
  <si>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</si>
  <si>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</si>
  <si>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</si>
  <si>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</si>
  <si>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</si>
  <si>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</si>
  <si>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</si>
  <si>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</si>
  <si>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</si>
  <si>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</si>
  <si>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</si>
  <si>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</si>
  <si>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</si>
  <si>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</si>
  <si>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</si>
  <si>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</si>
  <si>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</si>
  <si>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</si>
  <si>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</si>
  <si>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</si>
  <si>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</si>
  <si>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</si>
  <si>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</si>
  <si>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</si>
  <si>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</si>
  <si>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</si>
  <si>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</si>
  <si>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</si>
  <si>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</si>
  <si>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</si>
  <si>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</si>
  <si>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</si>
  <si>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</si>
  <si>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</si>
  <si>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</si>
  <si>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</si>
  <si>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</si>
  <si>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</si>
  <si>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</si>
  <si>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</si>
  <si>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</si>
  <si>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</si>
  <si>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</si>
  <si>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</si>
  <si>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</si>
  <si>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</si>
  <si>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</si>
  <si>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</si>
  <si>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</si>
  <si>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</si>
  <si>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</si>
  <si>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</si>
  <si>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</si>
  <si>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</si>
  <si>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</si>
  <si>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</si>
  <si>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</si>
  <si>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</si>
  <si>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</si>
  <si>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</si>
  <si>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</si>
  <si>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</si>
  <si>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</si>
  <si>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</si>
  <si>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</si>
  <si>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</si>
  <si>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</si>
  <si>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</si>
  <si>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</si>
  <si>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</si>
  <si>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</si>
  <si>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</si>
  <si>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</si>
  <si>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</si>
  <si>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</si>
  <si>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</si>
  <si>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</si>
  <si>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</si>
  <si>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</si>
  <si>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</si>
  <si>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</si>
  <si>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</si>
  <si>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</si>
  <si>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</si>
  <si>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</si>
  <si>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</si>
  <si>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</si>
  <si>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</si>
  <si>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</si>
  <si>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</si>
  <si>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</si>
  <si>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</si>
  <si>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</si>
  <si>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</si>
  <si>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</si>
  <si>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</si>
  <si>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</si>
  <si>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</si>
  <si>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</si>
  <si>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</si>
  <si>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</si>
  <si>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</si>
  <si>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</si>
  <si>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</si>
  <si>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</si>
  <si>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</si>
  <si>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</si>
  <si>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</si>
  <si>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</si>
  <si>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</si>
  <si>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</si>
  <si>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</si>
  <si>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</si>
  <si>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</si>
  <si>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</si>
  <si>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</si>
  <si>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</si>
  <si>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</si>
  <si>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</si>
  <si>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</si>
  <si>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</si>
  <si>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</si>
  <si>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</si>
  <si>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</si>
  <si>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</si>
  <si>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</si>
  <si>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</si>
  <si>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</si>
  <si>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</si>
  <si>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</si>
  <si>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</si>
  <si>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</si>
  <si>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</si>
  <si>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</si>
  <si>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</si>
  <si>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</si>
  <si>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</si>
  <si>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</si>
  <si>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</si>
  <si>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</si>
  <si>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</si>
  <si>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</si>
  <si>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</si>
  <si>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</si>
  <si>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</si>
  <si>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</si>
  <si>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</si>
  <si>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</si>
  <si>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</si>
  <si>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</si>
  <si>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</si>
  <si>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</si>
  <si>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</si>
  <si>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</si>
  <si>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</si>
  <si>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</si>
  <si>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</si>
  <si>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</si>
  <si>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</si>
  <si>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</si>
  <si>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</si>
  <si>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</si>
  <si>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</si>
  <si>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</si>
  <si>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</si>
  <si>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</si>
  <si>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</si>
  <si>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</si>
  <si>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</si>
  <si>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</si>
  <si>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</si>
  <si>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</si>
  <si>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</si>
  <si>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</si>
  <si>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</si>
  <si>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</si>
  <si>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</si>
  <si>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</si>
  <si>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</si>
  <si>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</si>
  <si>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</si>
  <si>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</si>
  <si>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</si>
  <si>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</si>
  <si>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</si>
  <si>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</si>
  <si>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</si>
  <si>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</si>
  <si>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</si>
  <si>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</si>
  <si>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</si>
  <si>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</si>
  <si>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</si>
  <si>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</si>
  <si>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</si>
  <si>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</si>
  <si>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</si>
  <si>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</si>
  <si>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</si>
  <si>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</si>
  <si>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</si>
  <si>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</si>
  <si>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</si>
  <si>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</si>
  <si>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</si>
  <si>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</si>
  <si>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</si>
  <si>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</si>
  <si>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</si>
  <si>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</si>
  <si>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</si>
  <si>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</si>
  <si>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</si>
  <si>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</si>
  <si>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</si>
  <si>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</si>
  <si>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</si>
  <si>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</si>
  <si>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</si>
  <si>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</si>
  <si>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</si>
  <si>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</si>
  <si>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</si>
  <si>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</si>
  <si>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</si>
  <si>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</si>
  <si>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</si>
  <si>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</si>
  <si>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</si>
  <si>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</si>
  <si>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</si>
  <si>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</si>
  <si>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</si>
  <si>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</si>
  <si>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</si>
  <si>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</si>
  <si>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</si>
  <si>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</si>
  <si>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</si>
  <si>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</si>
  <si>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</si>
  <si>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</si>
  <si>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</si>
  <si>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</si>
  <si>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</si>
  <si>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</si>
  <si>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</si>
  <si>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</si>
  <si>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</si>
  <si>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</si>
  <si>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</si>
  <si>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</si>
  <si>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</si>
  <si>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</si>
  <si>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</si>
  <si>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</si>
  <si>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</si>
  <si>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</si>
  <si>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</si>
  <si>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</si>
  <si>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</si>
  <si>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</si>
  <si>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</si>
  <si>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</si>
  <si>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</si>
  <si>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</si>
  <si>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</si>
  <si>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</si>
  <si>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</si>
  <si>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</si>
  <si>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</si>
  <si>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</si>
  <si>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</si>
  <si>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</si>
  <si>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</si>
  <si>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</si>
  <si>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</si>
  <si>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</si>
  <si>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</si>
  <si>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</si>
  <si>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</si>
  <si>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</si>
  <si>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</si>
  <si>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</si>
  <si>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</si>
  <si>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</si>
  <si>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</si>
  <si>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</si>
  <si>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</si>
  <si>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</si>
  <si>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</si>
  <si>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</si>
  <si>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</si>
  <si>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</si>
  <si>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</si>
  <si>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</si>
  <si>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</si>
  <si>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</si>
  <si>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</si>
  <si>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</si>
  <si>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</si>
  <si>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</si>
  <si>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</si>
  <si>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</si>
  <si>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</si>
  <si>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</si>
  <si>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</si>
  <si>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</si>
  <si>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</si>
  <si>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</si>
  <si>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</si>
  <si>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</si>
  <si>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</si>
  <si>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</si>
  <si>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</si>
  <si>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</si>
  <si>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</si>
  <si>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</si>
  <si>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</si>
  <si>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</si>
  <si>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</si>
  <si>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</si>
  <si>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</si>
  <si>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</si>
  <si>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</si>
  <si>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</si>
  <si>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</si>
  <si>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</si>
  <si>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</si>
  <si>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</si>
  <si>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</si>
  <si>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</si>
  <si>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</si>
  <si>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</si>
  <si>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</si>
  <si>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</si>
  <si>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</si>
  <si>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</si>
  <si>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</si>
  <si>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</si>
  <si>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</si>
  <si>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</si>
  <si>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</si>
  <si>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</si>
  <si>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</si>
  <si>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</si>
  <si>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</si>
  <si>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</si>
  <si>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</si>
  <si>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</si>
  <si>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</si>
  <si>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</si>
  <si>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</si>
  <si>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</si>
  <si>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</si>
  <si>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</si>
  <si>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</si>
  <si>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</si>
  <si>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</si>
  <si>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</si>
  <si>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</si>
  <si>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</si>
  <si>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</si>
  <si>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</si>
  <si>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</si>
  <si>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</si>
  <si>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</si>
  <si>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</si>
  <si>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</si>
  <si>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</si>
  <si>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</si>
  <si>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</si>
  <si>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</si>
  <si>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</si>
  <si>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</si>
  <si>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</si>
  <si>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</si>
  <si>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</si>
  <si>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</si>
  <si>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</si>
  <si>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</si>
  <si>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</si>
  <si>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</si>
  <si>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</si>
  <si>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</si>
  <si>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</si>
  <si>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</si>
  <si>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</si>
  <si>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</si>
  <si>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</si>
  <si>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</si>
  <si>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</si>
  <si>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</si>
  <si>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</si>
  <si>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</si>
  <si>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</si>
  <si>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</si>
  <si>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</si>
  <si>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</si>
  <si>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</si>
  <si>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</si>
  <si>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</si>
  <si>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</si>
  <si>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</si>
  <si>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</si>
  <si>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</si>
  <si>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</si>
  <si>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</si>
  <si>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</si>
  <si>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</si>
  <si>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</si>
  <si>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</si>
  <si>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</si>
  <si>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</si>
  <si>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</si>
  <si>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</si>
  <si>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</si>
  <si>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</si>
  <si>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</si>
  <si>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</si>
  <si>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</si>
  <si>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</si>
  <si>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</si>
  <si>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</si>
  <si>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</si>
  <si>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</si>
  <si>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</si>
  <si>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</si>
  <si>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</si>
  <si>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</si>
  <si>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</si>
  <si>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</si>
  <si>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</si>
  <si>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</si>
  <si>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</si>
  <si>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</si>
  <si>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</si>
  <si>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</si>
  <si>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</si>
  <si>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</si>
  <si>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</si>
  <si>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</si>
  <si>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</si>
  <si>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</si>
  <si>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</si>
  <si>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</si>
  <si>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</si>
  <si>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</si>
  <si>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</si>
  <si>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</si>
  <si>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</si>
  <si>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</si>
  <si>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</si>
  <si>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</si>
  <si>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</si>
  <si>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</si>
  <si>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</si>
  <si>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</si>
  <si>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</si>
  <si>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</si>
  <si>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</si>
  <si>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</si>
  <si>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</si>
  <si>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</si>
  <si>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</si>
  <si>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</si>
  <si>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</si>
  <si>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</si>
  <si>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</si>
  <si>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</si>
  <si>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</si>
  <si>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</si>
  <si>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</si>
  <si>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</si>
  <si>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</si>
  <si>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</si>
  <si>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</si>
  <si>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</si>
  <si>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</si>
  <si>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</si>
  <si>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</si>
  <si>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</si>
  <si>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</si>
  <si>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</si>
  <si>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</si>
  <si>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</si>
  <si>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</si>
  <si>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</si>
  <si>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</si>
  <si>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</si>
  <si>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</si>
  <si>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</si>
  <si>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</si>
  <si>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</si>
  <si>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</si>
  <si>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</si>
  <si>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</si>
  <si>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</si>
  <si>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</si>
  <si>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</si>
  <si>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</si>
  <si>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</si>
  <si>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</si>
  <si>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</si>
  <si>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</si>
  <si>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</si>
  <si>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</si>
  <si>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</si>
  <si>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</si>
  <si>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</si>
  <si>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</si>
  <si>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</si>
  <si>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</si>
  <si>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</si>
  <si>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</si>
  <si>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</si>
  <si>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</si>
  <si>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</si>
  <si>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</si>
  <si>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</si>
  <si>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</si>
  <si>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</si>
  <si>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</si>
  <si>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</si>
  <si>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</si>
  <si>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</si>
  <si>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</si>
  <si>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</si>
  <si>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</si>
  <si>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</si>
  <si>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</si>
  <si>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</si>
  <si>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</si>
  <si>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</si>
  <si>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</si>
  <si>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</si>
  <si>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</si>
  <si>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</si>
  <si>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</si>
  <si>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</si>
  <si>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</si>
  <si>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</si>
  <si>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</si>
  <si>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</si>
  <si>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</si>
  <si>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</si>
  <si>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</si>
  <si>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</si>
  <si>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</si>
  <si>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</si>
  <si>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</si>
  <si>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</si>
  <si>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</si>
  <si>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</si>
  <si>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</si>
  <si>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</si>
  <si>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</si>
  <si>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</si>
  <si>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</si>
  <si>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</si>
  <si>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</si>
  <si>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</si>
  <si>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</si>
  <si>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</si>
  <si>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</si>
  <si>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</si>
  <si>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</si>
  <si>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</si>
  <si>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</si>
  <si>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</si>
  <si>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</si>
  <si>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</si>
  <si>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</si>
  <si>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</si>
  <si>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</si>
  <si>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</si>
  <si>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</si>
  <si>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</si>
  <si>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</si>
  <si>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</si>
  <si>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</si>
  <si>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</si>
  <si>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</si>
  <si>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</si>
  <si>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</si>
  <si>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</si>
  <si>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</si>
  <si>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</si>
  <si>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</si>
  <si>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</si>
  <si>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</si>
  <si>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</si>
  <si>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</si>
  <si>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</si>
  <si>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</si>
  <si>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</si>
  <si>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</si>
  <si>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</si>
  <si>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</si>
  <si>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</si>
  <si>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</si>
  <si>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</si>
  <si>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</si>
  <si>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</si>
  <si>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</si>
  <si>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</si>
  <si>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</si>
  <si>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</si>
  <si>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</si>
  <si>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</si>
  <si>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</si>
  <si>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</si>
  <si>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</si>
  <si>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</si>
  <si>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</si>
  <si>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</si>
  <si>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</si>
  <si>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</si>
  <si>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</si>
  <si>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</si>
  <si>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</si>
  <si>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</si>
  <si>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</si>
  <si>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</si>
  <si>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</si>
  <si>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</si>
  <si>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</si>
  <si>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</si>
  <si>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</si>
  <si>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</si>
  <si>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</si>
  <si>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</si>
  <si>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</si>
  <si>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</si>
  <si>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</si>
  <si>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</si>
  <si>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</si>
  <si>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</si>
  <si>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</si>
  <si>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</si>
  <si>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</si>
  <si>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</si>
  <si>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</si>
  <si>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</si>
  <si>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</si>
  <si>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</si>
  <si>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</si>
  <si>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</si>
  <si>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</si>
  <si>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</si>
  <si>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</si>
  <si>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</si>
  <si>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</si>
  <si>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</si>
  <si>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</si>
  <si>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</si>
  <si>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</si>
  <si>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</si>
  <si>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</si>
  <si>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</si>
  <si>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</si>
  <si>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</si>
  <si>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</si>
  <si>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</si>
  <si>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</si>
  <si>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</si>
  <si>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</si>
  <si>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</si>
  <si>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</si>
  <si>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</si>
  <si>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</si>
  <si>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</si>
  <si>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</si>
  <si>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</si>
  <si>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</si>
  <si>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</si>
  <si>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</si>
  <si>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</si>
  <si>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</si>
  <si>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</si>
  <si>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</si>
  <si>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</si>
  <si>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</si>
  <si>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</si>
  <si>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</si>
  <si>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</si>
  <si>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</si>
  <si>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</si>
  <si>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</si>
  <si>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</si>
  <si>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</si>
  <si>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</si>
  <si>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</si>
  <si>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</si>
  <si>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</si>
  <si>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</si>
  <si>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</si>
  <si>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</si>
  <si>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</si>
  <si>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</si>
  <si>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</si>
  <si>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</si>
  <si>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</si>
  <si>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</si>
  <si>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</si>
  <si>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</si>
  <si>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</si>
  <si>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</si>
  <si>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</si>
  <si>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</si>
  <si>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</si>
  <si>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</si>
  <si>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</si>
  <si>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</si>
  <si>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</si>
  <si>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</si>
  <si>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</si>
  <si>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</si>
  <si>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</si>
  <si>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</si>
  <si>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</si>
  <si>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</si>
  <si>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</si>
  <si>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</si>
  <si>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</si>
  <si>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</si>
  <si>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</si>
  <si>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</si>
  <si>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</si>
  <si>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</si>
  <si>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</si>
  <si>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</si>
  <si>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</si>
  <si>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</si>
  <si>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</si>
  <si>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</si>
  <si>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</si>
  <si>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</si>
  <si>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</si>
  <si>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</si>
  <si>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</si>
  <si>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</si>
  <si>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</si>
  <si>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</si>
  <si>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</si>
  <si>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</si>
  <si>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</si>
  <si>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</si>
  <si>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</si>
  <si>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</si>
  <si>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</si>
  <si>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</si>
  <si>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</si>
  <si>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</si>
  <si>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</si>
  <si>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</si>
  <si>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</si>
  <si>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</si>
  <si>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</si>
  <si>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</si>
  <si>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</si>
  <si>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</si>
  <si>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</si>
  <si>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</si>
  <si>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</si>
  <si>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</si>
  <si>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</si>
  <si>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</si>
  <si>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</si>
  <si>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</si>
  <si>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</si>
  <si>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</si>
  <si>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</si>
  <si>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</si>
  <si>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</si>
  <si>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</si>
  <si>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</si>
  <si>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</si>
  <si>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</si>
  <si>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</si>
  <si>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</si>
  <si>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</si>
  <si>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</si>
  <si>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</si>
  <si>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</si>
  <si>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</si>
  <si>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</si>
  <si>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</si>
  <si>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</si>
  <si>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</si>
  <si>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</si>
  <si>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</si>
  <si>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</si>
  <si>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</si>
  <si>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</si>
  <si>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</si>
  <si>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</si>
  <si>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</si>
  <si>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</si>
  <si>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</si>
  <si>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</si>
  <si>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</si>
  <si>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</si>
  <si>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</si>
  <si>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</si>
  <si>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</si>
  <si>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</si>
  <si>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</si>
  <si>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</si>
  <si>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</si>
  <si>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</si>
  <si>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</si>
  <si>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</si>
  <si>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</si>
  <si>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</si>
  <si>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</si>
  <si>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</si>
  <si>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</si>
  <si>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</si>
  <si>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</si>
  <si>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</si>
  <si>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</si>
  <si>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</si>
  <si>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</si>
  <si>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</si>
  <si>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</si>
  <si>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</si>
  <si>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</si>
  <si>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</si>
  <si>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</si>
  <si>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</si>
  <si>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</si>
  <si>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</si>
  <si>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</si>
  <si>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</si>
  <si>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</si>
  <si>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</si>
  <si>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</si>
  <si>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</si>
  <si>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</si>
  <si>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</si>
  <si>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</si>
  <si>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</si>
  <si>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</si>
  <si>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</si>
  <si>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</si>
  <si>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</si>
  <si>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</si>
  <si>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</si>
  <si>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</si>
  <si>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</si>
  <si>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</si>
  <si>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</si>
  <si>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</si>
  <si>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</si>
  <si>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</si>
  <si>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</si>
  <si>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</si>
  <si>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</si>
  <si>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</si>
  <si>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</si>
  <si>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</si>
  <si>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</si>
  <si>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</si>
  <si>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</si>
  <si>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</si>
  <si>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</si>
  <si>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</si>
  <si>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</si>
  <si>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</si>
  <si>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</si>
  <si>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</si>
  <si>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</si>
  <si>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</si>
  <si>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</si>
  <si>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</si>
  <si>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</si>
  <si>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</si>
  <si>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</si>
  <si>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</si>
  <si>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</si>
  <si>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</si>
  <si>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</si>
  <si>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</si>
  <si>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</si>
  <si>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</si>
  <si>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</si>
  <si>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</si>
  <si>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</si>
  <si>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</si>
  <si>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</si>
  <si>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</si>
  <si>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</si>
  <si>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</si>
  <si>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</si>
  <si>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</si>
  <si>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</si>
  <si>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</si>
  <si>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</si>
  <si>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</si>
  <si>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</si>
  <si>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</si>
  <si>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</si>
  <si>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</si>
  <si>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</si>
  <si>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</si>
  <si>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</si>
  <si>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</si>
  <si>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</si>
  <si>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</si>
  <si>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</si>
  <si>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</si>
  <si>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</si>
  <si>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</si>
  <si>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</si>
  <si>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</si>
  <si>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</si>
  <si>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</si>
  <si>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</si>
  <si>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</si>
  <si>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</si>
  <si>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</si>
  <si>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</si>
  <si>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</si>
  <si>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</si>
  <si>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</si>
  <si>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</si>
  <si>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</si>
  <si>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</si>
  <si>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</si>
  <si>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</si>
  <si>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</si>
  <si>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</si>
  <si>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</si>
  <si>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</si>
  <si>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</si>
  <si>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</si>
  <si>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</si>
  <si>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</si>
  <si>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</si>
  <si>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</si>
  <si>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</si>
  <si>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</si>
  <si>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</si>
  <si>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</si>
  <si>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</si>
  <si>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</si>
  <si>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</si>
  <si>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</si>
  <si>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</si>
  <si>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</si>
  <si>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</si>
  <si>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</si>
  <si>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</si>
  <si>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</si>
  <si>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</si>
  <si>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</si>
  <si>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</si>
  <si>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</si>
  <si>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</si>
  <si>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</si>
  <si>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</si>
  <si>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</si>
  <si>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</si>
  <si>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</si>
  <si>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</si>
  <si>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</si>
  <si>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</si>
  <si>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</si>
  <si>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</si>
  <si>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</si>
  <si>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</si>
  <si>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</si>
  <si>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</si>
  <si>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</si>
  <si>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</si>
  <si>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</si>
  <si>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</si>
  <si>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</si>
  <si>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</si>
  <si>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</si>
  <si>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</si>
  <si>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</si>
  <si>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</si>
  <si>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</si>
  <si>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</si>
  <si>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</si>
  <si>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</si>
  <si>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</si>
  <si>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</si>
  <si>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</si>
  <si>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</si>
  <si>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</si>
  <si>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</si>
  <si>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</si>
  <si>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</si>
  <si>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</si>
  <si>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</si>
  <si>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</si>
  <si>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</si>
  <si>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</si>
  <si>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</si>
  <si>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</si>
  <si>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</si>
  <si>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</si>
  <si>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</si>
  <si>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</si>
  <si>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</si>
  <si>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</si>
  <si>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</si>
  <si>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</si>
  <si>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</si>
  <si>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</si>
  <si>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</si>
  <si>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</si>
  <si>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</si>
  <si>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</si>
  <si>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</si>
  <si>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</si>
  <si>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</si>
  <si>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</si>
  <si>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</si>
  <si>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</si>
  <si>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</si>
  <si>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</si>
  <si>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</si>
  <si>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</si>
  <si>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</si>
  <si>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</si>
  <si>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</si>
  <si>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</si>
  <si>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</si>
  <si>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</si>
  <si>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</si>
  <si>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</si>
  <si>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</si>
  <si>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</si>
  <si>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</si>
  <si>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</si>
  <si>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</si>
  <si>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</si>
  <si>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</si>
  <si>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</si>
  <si>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</si>
  <si>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</si>
  <si>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</si>
  <si>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</si>
  <si>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</si>
  <si>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</si>
  <si>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</si>
  <si>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</si>
  <si>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</si>
  <si>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</si>
  <si>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</si>
  <si>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</si>
  <si>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</si>
  <si>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</si>
  <si>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</si>
  <si>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</si>
  <si>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</si>
  <si>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</si>
  <si>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</si>
  <si>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</si>
  <si>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</si>
  <si>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</si>
  <si>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</si>
  <si>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</si>
  <si>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</si>
  <si>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</si>
  <si>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</si>
  <si>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</si>
  <si>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</si>
  <si>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</si>
  <si>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</si>
  <si>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</si>
  <si>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</si>
  <si>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</si>
  <si>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</si>
  <si>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</si>
  <si>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</si>
  <si>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</si>
  <si>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</si>
  <si>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</si>
  <si>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</si>
  <si>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</si>
  <si>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</si>
  <si>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</si>
  <si>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</si>
  <si>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</si>
  <si>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</si>
  <si>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</si>
  <si>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</si>
  <si>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</si>
  <si>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</si>
  <si>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</si>
  <si>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</si>
  <si>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</si>
  <si>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</si>
  <si>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</si>
  <si>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</si>
  <si>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</si>
  <si>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</si>
  <si>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</si>
  <si>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</si>
  <si>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</si>
  <si>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</si>
  <si>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</si>
  <si>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</si>
  <si>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</si>
  <si>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</si>
  <si>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</si>
  <si>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</si>
  <si>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</si>
  <si>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</si>
  <si>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</si>
  <si>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</si>
  <si>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</si>
  <si>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</si>
  <si>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</si>
  <si>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</si>
  <si>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</si>
  <si>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</si>
  <si>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</si>
  <si>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</si>
  <si>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</si>
  <si>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</si>
  <si>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</si>
  <si>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</si>
  <si>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</si>
  <si>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</si>
  <si>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</si>
  <si>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</si>
  <si>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</si>
  <si>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</si>
  <si>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</si>
  <si>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</si>
  <si>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</si>
  <si>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</si>
  <si>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</si>
  <si>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</si>
  <si>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</si>
  <si>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</si>
  <si>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</si>
  <si>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</si>
  <si>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</si>
  <si>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</si>
  <si>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</si>
  <si>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</si>
  <si>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</si>
  <si>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</si>
  <si>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</si>
  <si>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</si>
  <si>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</si>
  <si>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</si>
  <si>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</si>
  <si>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</si>
  <si>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</si>
  <si>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</si>
  <si>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</si>
  <si>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</si>
  <si>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</si>
  <si>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</si>
  <si>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</si>
  <si>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</si>
  <si>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</si>
  <si>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</si>
  <si>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</si>
  <si>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</si>
  <si>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</si>
  <si>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</si>
  <si>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</si>
  <si>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</si>
  <si>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</si>
  <si>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</si>
  <si>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</si>
  <si>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</si>
  <si>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</si>
  <si>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</si>
  <si>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</si>
  <si>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</si>
  <si>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</si>
  <si>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</si>
  <si>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</si>
  <si>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</si>
  <si>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</si>
  <si>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</si>
  <si>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</si>
  <si>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</si>
  <si>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</si>
  <si>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</si>
  <si>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</si>
  <si>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</si>
  <si>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</si>
  <si>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</si>
  <si>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</si>
  <si>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</si>
  <si>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</si>
  <si>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</si>
  <si>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</si>
  <si>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</si>
  <si>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</si>
  <si>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</si>
  <si>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</si>
  <si>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</si>
  <si>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</si>
  <si>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</si>
  <si>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</si>
  <si>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</si>
  <si>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</si>
  <si>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</si>
  <si>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</si>
  <si>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</si>
  <si>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</si>
  <si>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</si>
  <si>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</si>
  <si>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</si>
  <si>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</si>
  <si>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</si>
  <si>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</si>
  <si>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</si>
  <si>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</si>
  <si>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</si>
  <si>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</si>
  <si>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</si>
  <si>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</si>
  <si>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</si>
  <si>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</si>
  <si>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</si>
  <si>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</si>
  <si>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</si>
  <si>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</si>
  <si>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</si>
  <si>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</si>
  <si>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</si>
  <si>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</si>
  <si>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</si>
  <si>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</si>
  <si>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</si>
  <si>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</si>
  <si>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</si>
  <si>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</si>
  <si>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</si>
  <si>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</si>
  <si>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</si>
  <si>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</si>
  <si>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</si>
  <si>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</si>
  <si>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</si>
  <si>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</si>
  <si>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</si>
  <si>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</si>
  <si>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</si>
  <si>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</si>
  <si>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</si>
  <si>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</si>
  <si>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</si>
  <si>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</si>
  <si>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</si>
  <si>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</si>
  <si>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</si>
  <si>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</si>
  <si>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</si>
  <si>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</si>
  <si>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</si>
  <si>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</si>
  <si>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</si>
  <si>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</si>
  <si>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</si>
  <si>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</si>
  <si>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</si>
  <si>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</si>
  <si>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</si>
  <si>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</si>
  <si>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</si>
  <si>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</si>
  <si>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</si>
  <si>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</si>
  <si>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</si>
  <si>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</si>
  <si>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</si>
  <si>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</si>
  <si>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</si>
  <si>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</si>
  <si>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</si>
  <si>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</si>
  <si>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</si>
  <si>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</si>
  <si>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</si>
  <si>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</si>
  <si>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</si>
  <si>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</si>
  <si>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</si>
  <si>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</si>
  <si>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</si>
  <si>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</si>
  <si>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</si>
  <si>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</si>
  <si>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</si>
  <si>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</si>
  <si>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</si>
  <si>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</si>
  <si>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</si>
  <si>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</si>
  <si>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</si>
  <si>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</si>
  <si>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</si>
  <si>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</si>
  <si>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</si>
  <si>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</si>
  <si>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</si>
  <si>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</si>
  <si>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</si>
  <si>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</si>
  <si>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</si>
  <si>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</si>
  <si>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</si>
  <si>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</si>
  <si>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</si>
  <si>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</si>
  <si>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</si>
  <si>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</si>
  <si>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</si>
  <si>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</si>
  <si>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</si>
  <si>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</si>
  <si>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</si>
  <si>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</si>
  <si>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</si>
  <si>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</si>
  <si>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</si>
  <si>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</si>
  <si>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</si>
  <si>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</si>
  <si>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</si>
  <si>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</si>
  <si>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</si>
  <si>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</si>
  <si>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</si>
  <si>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</si>
  <si>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</si>
  <si>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</si>
  <si>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</si>
  <si>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</si>
  <si>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</si>
  <si>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</si>
  <si>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</si>
  <si>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</si>
  <si>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</si>
  <si>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</si>
  <si>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</si>
  <si>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</si>
  <si>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</si>
  <si>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</si>
  <si>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</si>
  <si>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</si>
  <si>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</si>
  <si>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</si>
  <si>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</si>
  <si>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</si>
  <si>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</si>
  <si>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</si>
  <si>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</si>
  <si>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</si>
  <si>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</si>
  <si>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</si>
  <si>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</si>
  <si>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</si>
  <si>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</si>
  <si>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</si>
  <si>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</si>
  <si>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</si>
  <si>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</si>
  <si>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</si>
  <si>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</si>
  <si>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</si>
  <si>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</si>
  <si>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</si>
  <si>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</si>
  <si>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</si>
  <si>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</si>
  <si>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</si>
  <si>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</si>
  <si>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</si>
  <si>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</si>
  <si>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</si>
  <si>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</si>
  <si>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</si>
  <si>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</si>
  <si>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</si>
  <si>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</si>
  <si>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</si>
  <si>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</si>
  <si>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</si>
  <si>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</si>
  <si>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</si>
  <si>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</si>
  <si>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</si>
  <si>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</si>
  <si>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</si>
  <si>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</si>
  <si>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</si>
  <si>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</si>
  <si>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</si>
  <si>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</si>
  <si>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</si>
  <si>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</si>
  <si>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</si>
  <si>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</si>
  <si>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</si>
  <si>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</si>
  <si>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</si>
  <si>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</si>
  <si>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</si>
  <si>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</si>
  <si>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</si>
  <si>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</si>
  <si>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</si>
  <si>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</si>
  <si>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</si>
  <si>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</si>
  <si>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</si>
  <si>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</si>
  <si>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</si>
  <si>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</si>
  <si>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</si>
  <si>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</si>
  <si>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</si>
  <si>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</si>
  <si>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</si>
  <si>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</si>
  <si>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</si>
  <si>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</si>
  <si>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</si>
  <si>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</si>
  <si>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</si>
  <si>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</si>
  <si>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</si>
  <si>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</si>
  <si>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</si>
  <si>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</si>
  <si>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</si>
  <si>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</si>
  <si>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</si>
  <si>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</si>
  <si>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</si>
  <si>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</si>
  <si>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</si>
  <si>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</si>
  <si>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</si>
  <si>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</si>
  <si>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</si>
  <si>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</si>
  <si>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</si>
  <si>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</si>
  <si>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</si>
  <si>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</si>
  <si>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</si>
  <si>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</si>
  <si>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</si>
  <si>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</si>
  <si>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</si>
  <si>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</si>
  <si>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</si>
  <si>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</si>
  <si>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</si>
  <si>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</si>
  <si>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</si>
  <si>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</si>
  <si>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</si>
  <si>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</si>
  <si>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</si>
  <si>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</si>
  <si>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</si>
  <si>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</si>
  <si>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</si>
  <si>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</si>
  <si>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</si>
  <si>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</si>
  <si>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</si>
  <si>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</si>
  <si>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</si>
  <si>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</si>
  <si>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</si>
  <si>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</si>
  <si>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</si>
  <si>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</si>
  <si>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</si>
  <si>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</si>
  <si>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</si>
  <si>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</si>
  <si>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</si>
  <si>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</si>
  <si>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</si>
  <si>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</si>
  <si>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</si>
  <si>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</si>
  <si>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</si>
  <si>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</si>
  <si>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</si>
  <si>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</si>
  <si>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</si>
  <si>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</si>
  <si>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</si>
  <si>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</si>
  <si>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</si>
  <si>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</si>
  <si>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</si>
  <si>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</si>
  <si>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</si>
  <si>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</si>
  <si>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</si>
  <si>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</si>
  <si>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</si>
  <si>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</si>
  <si>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</si>
  <si>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</si>
  <si>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</si>
  <si>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</si>
  <si>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</si>
  <si>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</si>
  <si>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</si>
  <si>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</si>
  <si>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</si>
  <si>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</si>
  <si>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</si>
  <si>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</si>
  <si>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</si>
  <si>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</si>
  <si>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</si>
  <si>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</si>
  <si>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</si>
  <si>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</si>
  <si>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</si>
  <si>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</si>
  <si>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</si>
  <si>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</si>
  <si>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</si>
  <si>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</si>
  <si>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</si>
  <si>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</si>
  <si>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</si>
  <si>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</si>
  <si>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</si>
  <si>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</si>
  <si>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</si>
  <si>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</si>
  <si>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</si>
  <si>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</si>
  <si>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</si>
  <si>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</si>
  <si>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</si>
  <si>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</si>
  <si>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</si>
  <si>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</si>
  <si>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</si>
  <si>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</si>
  <si>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</si>
  <si>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</si>
  <si>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</si>
  <si>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</si>
  <si>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</si>
  <si>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</si>
  <si>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</si>
  <si>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</si>
  <si>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</si>
  <si>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</si>
  <si>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</si>
  <si>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</si>
  <si>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</si>
  <si>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</si>
  <si>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</si>
  <si>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</si>
  <si>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</si>
  <si>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</si>
  <si>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</si>
  <si>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</si>
  <si>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</si>
  <si>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</si>
  <si>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</si>
  <si>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</si>
  <si>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</si>
  <si>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</si>
  <si>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</si>
  <si>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</si>
  <si>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</si>
  <si>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</si>
  <si>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</si>
  <si>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</si>
  <si>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</si>
  <si>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</si>
  <si>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</si>
  <si>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</si>
  <si>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</si>
  <si>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</si>
  <si>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</si>
  <si>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</si>
  <si>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</si>
  <si>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</si>
  <si>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</si>
  <si>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</si>
  <si>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</si>
  <si>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</si>
  <si>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</si>
  <si>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</si>
  <si>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</si>
  <si>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</si>
  <si>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</si>
  <si>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</si>
  <si>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</si>
  <si>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</si>
  <si>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</si>
  <si>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</si>
  <si>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</si>
  <si>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</si>
  <si>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</si>
  <si>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</si>
  <si>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</si>
  <si>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</si>
  <si>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</si>
  <si>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</si>
  <si>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</si>
  <si>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</si>
  <si>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</si>
  <si>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</si>
  <si>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</si>
  <si>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</si>
  <si>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</si>
  <si>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</si>
  <si>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</si>
  <si>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</si>
  <si>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</si>
  <si>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</si>
  <si>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</si>
  <si>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</si>
  <si>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</si>
  <si>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</si>
  <si>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</si>
  <si>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</si>
  <si>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</si>
  <si>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</si>
  <si>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</si>
  <si>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</si>
  <si>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</si>
  <si>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</si>
  <si>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</si>
  <si>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</si>
  <si>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</si>
  <si>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</si>
  <si>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</si>
  <si>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</si>
  <si>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</si>
  <si>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</si>
  <si>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</si>
  <si>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</si>
  <si>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</si>
  <si>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</si>
  <si>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</si>
  <si>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</si>
  <si>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</si>
  <si>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</si>
  <si>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</si>
  <si>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</si>
  <si>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</si>
  <si>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</si>
  <si>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</si>
  <si>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</si>
  <si>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</si>
  <si>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</si>
  <si>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</si>
  <si>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</si>
  <si>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</si>
  <si>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</si>
  <si>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</si>
  <si>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</si>
  <si>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</si>
  <si>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</si>
  <si>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</si>
  <si>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</si>
  <si>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</si>
  <si>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</si>
  <si>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</si>
  <si>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</si>
  <si>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</si>
  <si>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</si>
  <si>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</si>
  <si>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</si>
  <si>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</si>
  <si>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</si>
  <si>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</si>
  <si>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</si>
  <si>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</si>
  <si>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</si>
  <si>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</si>
  <si>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</si>
  <si>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</si>
  <si>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</si>
  <si>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</si>
  <si>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</si>
  <si>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</si>
  <si>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</si>
  <si>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</si>
  <si>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</si>
  <si>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</si>
  <si>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</si>
  <si>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</si>
  <si>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</si>
  <si>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</si>
  <si>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</si>
  <si>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</si>
  <si>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</si>
  <si>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</si>
  <si>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</si>
  <si>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</si>
  <si>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</si>
  <si>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</si>
  <si>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</si>
  <si>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</si>
  <si>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</si>
  <si>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</si>
  <si>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</si>
  <si>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</si>
  <si>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</si>
  <si>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</si>
  <si>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</si>
  <si>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</si>
  <si>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</si>
  <si>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</si>
  <si>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</si>
  <si>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</si>
  <si>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</si>
  <si>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</si>
  <si>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</si>
  <si>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</si>
  <si>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</si>
  <si>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</si>
  <si>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</si>
  <si>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</si>
  <si>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</si>
  <si>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</si>
  <si>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</si>
  <si>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</si>
  <si>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</si>
  <si>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</si>
  <si>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</si>
  <si>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</si>
  <si>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</si>
  <si>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</si>
  <si>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</si>
  <si>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</si>
  <si>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</si>
  <si>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</si>
  <si>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</si>
  <si>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</si>
  <si>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</si>
  <si>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</si>
  <si>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</si>
  <si>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</si>
  <si>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</si>
  <si>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</si>
  <si>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</si>
  <si>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</si>
  <si>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</si>
  <si>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</si>
  <si>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</si>
  <si>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</si>
  <si>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</si>
  <si>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</si>
  <si>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</si>
  <si>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</si>
  <si>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</si>
  <si>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</si>
  <si>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</si>
  <si>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</si>
  <si>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</si>
  <si>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</si>
  <si>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</si>
  <si>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</si>
  <si>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</si>
  <si>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</si>
  <si>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</si>
  <si>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</si>
  <si>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</si>
  <si>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</si>
  <si>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</si>
  <si>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</si>
  <si>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</si>
  <si>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</si>
  <si>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</si>
  <si>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</si>
  <si>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</si>
  <si>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</si>
  <si>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</si>
  <si>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</si>
  <si>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</si>
  <si>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</si>
  <si>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</si>
  <si>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</si>
  <si>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</si>
  <si>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</si>
  <si>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</si>
  <si>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</si>
  <si>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</si>
  <si>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</si>
  <si>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</si>
  <si>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</si>
  <si>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</si>
  <si>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</si>
  <si>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</si>
  <si>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</si>
  <si>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</si>
  <si>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</si>
  <si>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</si>
  <si>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</si>
  <si>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</si>
  <si>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</si>
  <si>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</si>
  <si>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</si>
  <si>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</si>
  <si>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</si>
  <si>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</si>
  <si>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</si>
  <si>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</si>
  <si>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</si>
  <si>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</si>
  <si>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</si>
  <si>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</si>
  <si>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</si>
  <si>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</si>
  <si>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</si>
  <si>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</si>
  <si>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</si>
  <si>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</si>
  <si>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</si>
  <si>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</si>
  <si>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</si>
  <si>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</si>
  <si>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</si>
  <si>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</si>
  <si>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</si>
  <si>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</si>
  <si>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</si>
  <si>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</si>
  <si>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</si>
  <si>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</si>
  <si>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</si>
  <si>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</si>
  <si>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</si>
  <si>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</si>
  <si>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</si>
  <si>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</si>
  <si>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</si>
  <si>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</si>
  <si>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</si>
  <si>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</si>
  <si>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</si>
  <si>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</si>
  <si>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</si>
  <si>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</si>
  <si>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</si>
  <si>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</si>
  <si>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</si>
  <si>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</si>
  <si>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</si>
  <si>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</si>
  <si>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</si>
  <si>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</si>
  <si>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</si>
  <si>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</si>
  <si>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</si>
  <si>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</si>
  <si>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</si>
  <si>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</si>
  <si>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</si>
  <si>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</si>
  <si>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</si>
  <si>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</si>
  <si>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</si>
  <si>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</si>
  <si>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</si>
  <si>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</si>
  <si>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</si>
  <si>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</si>
  <si>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</si>
  <si>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</si>
  <si>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</si>
  <si>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</si>
  <si>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</si>
  <si>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</si>
  <si>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</si>
  <si>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</si>
  <si>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</si>
  <si>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</si>
  <si>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</si>
  <si>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</si>
  <si>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</si>
  <si>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</si>
  <si>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</si>
  <si>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</si>
  <si>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</si>
  <si>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</si>
  <si>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</si>
  <si>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</si>
  <si>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</si>
  <si>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</si>
  <si>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</si>
  <si>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</si>
  <si>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</si>
  <si>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</si>
  <si>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</si>
  <si>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</si>
  <si>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</si>
  <si>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</si>
  <si>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</si>
  <si>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</si>
  <si>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</si>
  <si>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</si>
  <si>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</si>
  <si>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</si>
  <si>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</si>
  <si>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</si>
  <si>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</si>
  <si>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</si>
  <si>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</si>
  <si>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</si>
  <si>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</si>
  <si>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</si>
  <si>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</si>
  <si>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</si>
  <si>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</si>
  <si>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</si>
  <si>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</si>
  <si>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</si>
  <si>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</si>
  <si>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</si>
  <si>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</si>
  <si>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</si>
  <si>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</si>
  <si>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</si>
  <si>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</si>
  <si>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</si>
  <si>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</si>
  <si>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</si>
  <si>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</si>
  <si>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</si>
  <si>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</si>
  <si>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</si>
  <si>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</si>
  <si>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</si>
  <si>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</si>
  <si>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</si>
  <si>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</si>
  <si>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</si>
  <si>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</si>
  <si>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</si>
  <si>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</si>
  <si>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</si>
  <si>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</si>
  <si>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</si>
  <si>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</si>
  <si>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</si>
  <si>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</si>
  <si>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</si>
  <si>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</si>
  <si>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</si>
  <si>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</si>
  <si>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</si>
  <si>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</si>
  <si>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</si>
  <si>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</si>
  <si>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</si>
  <si>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</si>
  <si>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</si>
  <si>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</si>
  <si>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</si>
  <si>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</si>
  <si>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</si>
  <si>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</si>
  <si>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</si>
  <si>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</si>
  <si>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</si>
  <si>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</si>
  <si>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</si>
  <si>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</si>
  <si>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</si>
  <si>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</si>
  <si>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</si>
  <si>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</si>
  <si>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</si>
  <si>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</si>
  <si>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</si>
  <si>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</si>
  <si>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</si>
  <si>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</si>
  <si>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</si>
  <si>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</si>
  <si>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</si>
  <si>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</si>
  <si>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</si>
  <si>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</si>
  <si>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</si>
  <si>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</si>
  <si>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</si>
  <si>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</si>
  <si>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</si>
  <si>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</si>
  <si>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</si>
  <si>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</si>
  <si>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</si>
  <si>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</si>
  <si>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</si>
  <si>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</si>
  <si>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</si>
  <si>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</si>
  <si>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</si>
  <si>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</si>
  <si>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</si>
  <si>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</si>
  <si>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</si>
  <si>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</si>
  <si>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</si>
  <si>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</si>
  <si>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</si>
  <si>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</si>
  <si>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</si>
  <si>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</si>
  <si>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</si>
  <si>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</si>
  <si>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</si>
  <si>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</si>
  <si>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</si>
  <si>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</si>
  <si>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</si>
  <si>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</si>
  <si>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</si>
  <si>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</si>
  <si>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</si>
  <si>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</si>
  <si>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</si>
  <si>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</si>
  <si>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</si>
  <si>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</si>
  <si>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</si>
  <si>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</si>
  <si>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</si>
  <si>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</si>
  <si>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</si>
  <si>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</si>
  <si>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</si>
  <si>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</si>
  <si>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</si>
  <si>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</si>
  <si>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</si>
  <si>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</si>
  <si>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</si>
  <si>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</si>
  <si>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</si>
  <si>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</si>
  <si>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</si>
  <si>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</si>
  <si>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</si>
  <si>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</si>
  <si>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</si>
  <si>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</si>
  <si>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</si>
  <si>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</si>
  <si>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</si>
  <si>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</si>
  <si>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</si>
  <si>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</si>
  <si>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</si>
  <si>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</si>
  <si>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</si>
  <si>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</si>
  <si>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</si>
  <si>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</si>
  <si>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</si>
  <si>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</si>
  <si>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</si>
  <si>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</si>
  <si>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</si>
  <si>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</si>
  <si>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</si>
  <si>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</si>
  <si>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</si>
  <si>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</si>
  <si>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</si>
  <si>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</si>
  <si>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</si>
  <si>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</si>
  <si>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</si>
  <si>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</si>
  <si>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</si>
  <si>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</si>
  <si>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</si>
  <si>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</si>
  <si>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</si>
  <si>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</si>
  <si>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</si>
  <si>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</si>
  <si>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</si>
  <si>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</si>
  <si>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</si>
  <si>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</si>
  <si>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</si>
  <si>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</si>
  <si>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</si>
  <si>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</si>
  <si>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</si>
  <si>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</si>
  <si>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</si>
  <si>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</si>
  <si>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</si>
  <si>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</si>
  <si>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</si>
  <si>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</si>
  <si>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</si>
  <si>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</si>
  <si>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</si>
  <si>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</si>
  <si>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</si>
  <si>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</si>
  <si>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</si>
  <si>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</si>
  <si>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</si>
  <si>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</si>
  <si>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</si>
  <si>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</si>
  <si>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</si>
  <si>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</si>
  <si>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</si>
  <si>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</si>
  <si>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</si>
  <si>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</si>
  <si>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</si>
  <si>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</si>
  <si>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</si>
  <si>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</si>
  <si>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</si>
  <si>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</si>
  <si>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</si>
  <si>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</si>
  <si>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</si>
  <si>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</si>
  <si>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</si>
  <si>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</si>
  <si>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</si>
  <si>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</si>
  <si>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</si>
  <si>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</si>
  <si>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</si>
  <si>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</si>
  <si>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</si>
  <si>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</si>
  <si>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</si>
  <si>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</si>
  <si>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</si>
  <si>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</si>
  <si>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</si>
  <si>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</si>
  <si>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</si>
  <si>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</si>
  <si>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</si>
  <si>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</si>
  <si>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</si>
  <si>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</si>
  <si>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</si>
  <si>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</si>
  <si>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</si>
  <si>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</si>
  <si>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</si>
  <si>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</si>
  <si>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</si>
  <si>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</si>
  <si>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</si>
  <si>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</si>
  <si>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</si>
  <si>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</si>
  <si>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</si>
  <si>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</si>
  <si>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</si>
  <si>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</si>
  <si>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</si>
  <si>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</si>
  <si>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</si>
  <si>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</si>
  <si>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</si>
  <si>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</si>
  <si>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</si>
  <si>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</si>
  <si>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</si>
  <si>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</si>
  <si>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</si>
  <si>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</si>
  <si>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</si>
  <si>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</si>
  <si>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</si>
  <si>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</si>
  <si>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</si>
  <si>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</si>
  <si>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</si>
  <si>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</si>
  <si>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</si>
  <si>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</si>
  <si>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</si>
  <si>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</si>
  <si>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</si>
  <si>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</si>
  <si>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</si>
  <si>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</si>
  <si>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</si>
  <si>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</si>
  <si>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</si>
  <si>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</si>
  <si>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</si>
  <si>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</si>
  <si>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</si>
  <si>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</si>
  <si>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</si>
  <si>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</si>
  <si>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</si>
  <si>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</si>
  <si>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</si>
  <si>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</si>
  <si>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</si>
  <si>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</si>
  <si>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</si>
  <si>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</si>
  <si>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</si>
  <si>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</si>
  <si>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</si>
  <si>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</si>
  <si>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</si>
  <si>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</si>
  <si>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</si>
  <si>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</si>
  <si>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</si>
  <si>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</si>
  <si>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</si>
  <si>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</si>
  <si>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</si>
  <si>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</si>
  <si>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</si>
  <si>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</si>
  <si>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</si>
  <si>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</si>
  <si>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</si>
  <si>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</si>
  <si>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</si>
  <si>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</si>
  <si>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</si>
  <si>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</si>
  <si>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</si>
  <si>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</si>
  <si>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</si>
  <si>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</si>
  <si>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</si>
  <si>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</si>
  <si>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</si>
  <si>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</si>
  <si>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</si>
  <si>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</si>
  <si>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</si>
  <si>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</si>
  <si>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</si>
  <si>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</si>
  <si>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</si>
  <si>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</si>
  <si>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</si>
  <si>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</si>
  <si>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</si>
  <si>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</si>
  <si>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</si>
  <si>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</si>
  <si>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</si>
  <si>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</si>
  <si>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</si>
  <si>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</si>
  <si>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</si>
  <si>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</si>
  <si>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</si>
  <si>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</si>
  <si>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</si>
  <si>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</si>
  <si>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</si>
  <si>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</si>
  <si>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</si>
  <si>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</si>
  <si>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</si>
  <si>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</si>
  <si>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</si>
  <si>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</si>
  <si>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</si>
  <si>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</si>
  <si>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</si>
  <si>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</si>
  <si>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</si>
  <si>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</si>
  <si>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</si>
  <si>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</si>
  <si>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</si>
  <si>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</si>
  <si>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</si>
  <si>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</si>
  <si>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</si>
  <si>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</si>
  <si>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</si>
  <si>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</si>
  <si>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</si>
  <si>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</si>
  <si>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</si>
  <si>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</si>
  <si>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</si>
  <si>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</si>
  <si>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</si>
  <si>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</si>
  <si>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</si>
  <si>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</si>
  <si>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</si>
  <si>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</si>
  <si>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</si>
  <si>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</si>
  <si>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</si>
  <si>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</si>
  <si>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</si>
  <si>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</si>
  <si>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</si>
  <si>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</si>
  <si>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</si>
  <si>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</si>
  <si>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</si>
  <si>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</si>
  <si>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</si>
  <si>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</si>
  <si>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</si>
  <si>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</si>
  <si>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</si>
  <si>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</si>
  <si>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</si>
  <si>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</si>
  <si>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</si>
  <si>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</si>
  <si>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</si>
  <si>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</si>
  <si>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</si>
  <si>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</si>
  <si>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</si>
  <si>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</si>
  <si>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</si>
  <si>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</si>
  <si>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</si>
  <si>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</si>
  <si>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</si>
  <si>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</si>
  <si>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</si>
  <si>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</si>
  <si>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</si>
  <si>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</si>
  <si>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</si>
  <si>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</si>
  <si>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</si>
  <si>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</si>
  <si>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</si>
  <si>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</si>
  <si>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</si>
  <si>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</si>
  <si>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</si>
  <si>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</si>
  <si>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</si>
  <si>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</si>
  <si>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</si>
  <si>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</si>
  <si>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</si>
  <si>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</si>
  <si>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</si>
  <si>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</si>
  <si>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</si>
  <si>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</si>
  <si>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</si>
  <si>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</si>
  <si>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</si>
  <si>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</si>
  <si>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</si>
  <si>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</si>
  <si>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</si>
  <si>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</si>
  <si>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</si>
  <si>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</si>
  <si>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</si>
  <si>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</si>
  <si>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</si>
  <si>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</si>
  <si>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</si>
  <si>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</si>
  <si>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</si>
  <si>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</si>
  <si>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</si>
  <si>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</si>
  <si>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</si>
  <si>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</si>
  <si>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</si>
  <si>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</si>
  <si>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</si>
  <si>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</si>
  <si>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</si>
  <si>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</si>
  <si>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</si>
  <si>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</si>
  <si>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</si>
  <si>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</si>
  <si>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</si>
  <si>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</si>
  <si>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</si>
  <si>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</si>
  <si>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</si>
  <si>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</si>
  <si>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</si>
  <si>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</si>
  <si>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</si>
  <si>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</si>
  <si>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</si>
  <si>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</si>
  <si>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</si>
  <si>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</si>
  <si>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</si>
  <si>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</si>
  <si>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</si>
  <si>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</si>
  <si>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</si>
  <si>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</si>
  <si>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</si>
  <si>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</si>
  <si>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</si>
  <si>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</si>
  <si>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</si>
  <si>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</si>
  <si>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</si>
  <si>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</si>
  <si>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</si>
  <si>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</si>
  <si>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</si>
  <si>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</si>
  <si>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</si>
  <si>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</si>
  <si>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</si>
  <si>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</si>
  <si>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</si>
  <si>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</si>
  <si>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</si>
  <si>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</si>
  <si>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</si>
  <si>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</si>
  <si>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</si>
  <si>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</si>
  <si>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</si>
  <si>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</si>
  <si>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</si>
  <si>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</si>
  <si>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</si>
  <si>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</si>
  <si>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</si>
  <si>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</si>
  <si>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</si>
  <si>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</si>
  <si>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</si>
  <si>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</si>
  <si>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</si>
  <si>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</si>
  <si>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</si>
  <si>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</si>
  <si>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</si>
  <si>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</si>
  <si>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</si>
  <si>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</si>
  <si>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</si>
  <si>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</si>
  <si>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</si>
  <si>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</si>
  <si>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</si>
  <si>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</si>
  <si>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</si>
  <si>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</si>
  <si>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</si>
  <si>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</si>
  <si>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</si>
  <si>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</si>
  <si>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</si>
  <si>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</si>
  <si>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</si>
  <si>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</si>
  <si>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</si>
  <si>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</si>
  <si>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</si>
  <si>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</si>
  <si>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</si>
  <si>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</si>
  <si>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</si>
  <si>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</si>
  <si>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</si>
  <si>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</si>
  <si>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</si>
  <si>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</si>
  <si>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</si>
  <si>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</si>
  <si>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</si>
  <si>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</si>
  <si>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</si>
  <si>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</si>
  <si>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</si>
  <si>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</si>
  <si>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</si>
  <si>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</si>
  <si>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</si>
  <si>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</si>
  <si>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</si>
  <si>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</si>
  <si>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</si>
  <si>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</si>
  <si>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</si>
  <si>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</si>
  <si>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</si>
  <si>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</si>
  <si>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</si>
  <si>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</si>
  <si>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</si>
  <si>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</si>
  <si>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</si>
  <si>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</si>
  <si>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</si>
  <si>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</si>
  <si>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</si>
  <si>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</si>
  <si>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</si>
  <si>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</si>
  <si>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</si>
  <si>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</si>
  <si>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</si>
  <si>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</si>
  <si>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</si>
  <si>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</si>
  <si>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</si>
  <si>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</si>
  <si>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</si>
  <si>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</si>
  <si>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</si>
  <si>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</si>
  <si>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</si>
  <si>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</si>
  <si>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</si>
  <si>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</si>
  <si>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</si>
  <si>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</si>
  <si>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</si>
  <si>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</si>
  <si>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</si>
  <si>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</si>
  <si>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</si>
  <si>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</si>
  <si>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</si>
  <si>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</si>
  <si>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</si>
  <si>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</si>
  <si>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</si>
  <si>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</si>
  <si>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</si>
  <si>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</si>
  <si>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</si>
  <si>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</si>
  <si>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</si>
  <si>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</si>
  <si>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</si>
  <si>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</si>
  <si>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</si>
  <si>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</si>
  <si>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</si>
  <si>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</si>
  <si>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</si>
  <si>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</si>
  <si>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</si>
  <si>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</si>
  <si>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</si>
  <si>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</si>
  <si>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</si>
  <si>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</si>
  <si>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</si>
  <si>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</si>
  <si>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</si>
  <si>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</si>
  <si>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</si>
  <si>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</si>
  <si>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</si>
  <si>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</si>
  <si>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</si>
  <si>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</si>
  <si>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</si>
  <si>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</si>
  <si>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</si>
  <si>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</si>
  <si>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</si>
  <si>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</si>
  <si>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</si>
  <si>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</si>
  <si>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</si>
  <si>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</si>
  <si>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</si>
  <si>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</si>
  <si>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</si>
  <si>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</si>
  <si>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</si>
  <si>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</si>
  <si>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</si>
  <si>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</si>
  <si>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</si>
  <si>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</si>
  <si>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</si>
  <si>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</si>
  <si>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</si>
  <si>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</si>
  <si>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</si>
  <si>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</si>
  <si>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</si>
  <si>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</si>
  <si>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</si>
  <si>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</si>
  <si>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</si>
  <si>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</si>
  <si>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</si>
  <si>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</si>
  <si>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</si>
  <si>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</si>
  <si>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</si>
  <si>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</si>
  <si>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</si>
  <si>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</si>
  <si>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</si>
  <si>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</si>
  <si>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</si>
  <si>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</si>
  <si>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</si>
  <si>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</si>
  <si>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</si>
  <si>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</si>
  <si>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</si>
  <si>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</si>
  <si>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</si>
  <si>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</si>
  <si>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</si>
  <si>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</si>
  <si>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</si>
  <si>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</si>
  <si>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</si>
  <si>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</si>
  <si>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</si>
  <si>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</si>
  <si>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</si>
  <si>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</si>
  <si>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</si>
  <si>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</si>
  <si>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</si>
  <si>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</si>
  <si>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</si>
  <si>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</si>
  <si>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</si>
  <si>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</si>
  <si>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</si>
  <si>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</si>
  <si>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</si>
  <si>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</si>
  <si>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</si>
  <si>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</si>
  <si>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</si>
  <si>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</si>
  <si>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</si>
  <si>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</si>
  <si>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</si>
  <si>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</si>
  <si>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</si>
  <si>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</si>
  <si>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</si>
  <si>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</si>
  <si>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</si>
  <si>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</si>
  <si>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</si>
  <si>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</si>
  <si>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</si>
  <si>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</si>
  <si>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</si>
  <si>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</si>
  <si>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</si>
  <si>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</si>
  <si>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</si>
  <si>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</si>
  <si>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</si>
  <si>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</si>
  <si>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</si>
  <si>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</si>
  <si>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</si>
  <si>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</si>
  <si>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</si>
  <si>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</si>
  <si>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</si>
  <si>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</si>
  <si>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</si>
  <si>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</si>
  <si>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</si>
  <si>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</si>
  <si>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</si>
  <si>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</si>
  <si>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</si>
  <si>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</si>
  <si>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</si>
  <si>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</si>
  <si>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</si>
  <si>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</si>
  <si>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</si>
  <si>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</si>
  <si>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</si>
  <si>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</si>
  <si>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</si>
  <si>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</si>
  <si>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</si>
  <si>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</si>
  <si>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</si>
  <si>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</si>
  <si>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</si>
  <si>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</si>
  <si>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</si>
  <si>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</si>
  <si>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</si>
  <si>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</si>
  <si>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</si>
  <si>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</si>
  <si>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</si>
  <si>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</si>
  <si>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</si>
  <si>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</si>
  <si>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</si>
  <si>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</si>
  <si>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</si>
  <si>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</si>
  <si>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</si>
  <si>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</si>
  <si>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</si>
  <si>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</si>
  <si>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</si>
  <si>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</si>
  <si>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</si>
  <si>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</si>
  <si>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</si>
  <si>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</si>
  <si>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</si>
  <si>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</si>
  <si>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</si>
  <si>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</si>
  <si>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</si>
  <si>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</si>
  <si>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</si>
  <si>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</si>
  <si>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</si>
  <si>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</si>
  <si>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</si>
  <si>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</si>
  <si>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</si>
  <si>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</si>
  <si>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</si>
  <si>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</si>
  <si>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</si>
  <si>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</si>
  <si>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</si>
  <si>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</si>
  <si>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</si>
  <si>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</si>
  <si>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</si>
  <si>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</si>
  <si>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</si>
  <si>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</si>
  <si>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</si>
  <si>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</si>
  <si>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</si>
  <si>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</si>
  <si>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</si>
  <si>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</si>
  <si>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</si>
  <si>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</si>
  <si>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</si>
  <si>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</si>
  <si>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</si>
  <si>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</si>
  <si>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</si>
  <si>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</si>
  <si>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</si>
  <si>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</si>
  <si>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</si>
  <si>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</si>
  <si>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</si>
  <si>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</si>
  <si>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</si>
  <si>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</si>
  <si>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</si>
  <si>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</si>
  <si>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</si>
  <si>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</si>
  <si>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</si>
  <si>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</si>
  <si>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</si>
  <si>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</si>
  <si>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</si>
  <si>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</si>
  <si>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</si>
  <si>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</si>
  <si>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</si>
  <si>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</si>
  <si>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</si>
  <si>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</si>
  <si>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</si>
  <si>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</si>
  <si>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</si>
  <si>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</si>
  <si>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</si>
  <si>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</si>
  <si>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</si>
  <si>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</si>
  <si>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</si>
  <si>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</si>
  <si>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</si>
  <si>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</si>
  <si>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</si>
  <si>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</si>
  <si>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</si>
  <si>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</si>
  <si>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</si>
  <si>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</si>
  <si>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</si>
  <si>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</si>
  <si>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</si>
  <si>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</si>
  <si>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</si>
  <si>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</si>
  <si>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</si>
  <si>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</si>
  <si>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</si>
  <si>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</si>
  <si>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</si>
  <si>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</si>
  <si>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</si>
  <si>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</si>
  <si>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</si>
  <si>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</si>
  <si>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</si>
  <si>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</si>
  <si>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</si>
  <si>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</si>
  <si>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</si>
  <si>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</si>
  <si>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</si>
  <si>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</si>
  <si>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</si>
  <si>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</si>
  <si>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</si>
  <si>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</si>
  <si>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</si>
  <si>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</si>
  <si>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</si>
  <si>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</si>
  <si>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</si>
  <si>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</si>
  <si>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</si>
  <si>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</si>
  <si>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</si>
  <si>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</si>
  <si>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</si>
  <si>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</si>
  <si>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</si>
  <si>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</si>
  <si>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</si>
  <si>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</si>
  <si>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</si>
  <si>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</si>
  <si>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</si>
  <si>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</si>
  <si>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</si>
  <si>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</si>
  <si>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</si>
  <si>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</si>
  <si>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</si>
  <si>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</si>
  <si>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</si>
  <si>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</si>
  <si>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</si>
  <si>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</si>
  <si>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</si>
  <si>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</si>
  <si>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</si>
  <si>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</si>
  <si>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</si>
  <si>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</si>
  <si>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</si>
  <si>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</si>
  <si>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</si>
  <si>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</si>
  <si>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</si>
  <si>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</si>
  <si>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</si>
  <si>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</si>
  <si>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</si>
  <si>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</si>
  <si>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</si>
  <si>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</si>
  <si>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</si>
  <si>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</si>
  <si>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</si>
  <si>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</si>
  <si>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</si>
  <si>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</si>
  <si>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</si>
  <si>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</si>
  <si>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</si>
  <si>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</si>
  <si>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</si>
  <si>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</si>
  <si>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</si>
  <si>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</si>
  <si>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</si>
  <si>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</si>
  <si>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</si>
  <si>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</si>
  <si>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</si>
  <si>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</si>
  <si>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</si>
  <si>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</si>
  <si>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</si>
  <si>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</si>
  <si>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</si>
  <si>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</si>
  <si>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</si>
  <si>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</si>
  <si>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</si>
  <si>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</si>
  <si>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</si>
  <si>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</si>
  <si>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</si>
  <si>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</si>
  <si>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</si>
  <si>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</si>
  <si>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</si>
  <si>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</si>
  <si>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</si>
  <si>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</si>
  <si>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</si>
  <si>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</si>
  <si>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</si>
  <si>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</si>
  <si>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</si>
  <si>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</si>
  <si>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</si>
  <si>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</si>
  <si>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</si>
  <si>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</si>
  <si>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</si>
  <si>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</si>
  <si>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</si>
  <si>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</si>
  <si>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</si>
  <si>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</si>
  <si>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</si>
  <si>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</si>
  <si>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</si>
  <si>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</si>
  <si>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</si>
  <si>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</si>
  <si>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</si>
  <si>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</si>
  <si>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</si>
  <si>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</si>
  <si>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</si>
  <si>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</si>
  <si>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</si>
  <si>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</si>
  <si>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</si>
  <si>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</si>
  <si>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</si>
  <si>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</si>
  <si>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</si>
  <si>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</si>
  <si>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</si>
  <si>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</si>
  <si>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</si>
  <si>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</si>
  <si>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</si>
  <si>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</si>
  <si>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</si>
  <si>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</si>
  <si>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</si>
  <si>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</si>
  <si>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</si>
  <si>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</si>
  <si>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</si>
  <si>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</si>
  <si>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</si>
  <si>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</si>
  <si>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</si>
  <si>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</si>
  <si>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</si>
  <si>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</si>
  <si>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</si>
  <si>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</si>
  <si>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</si>
  <si>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</si>
  <si>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</si>
  <si>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</si>
  <si>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</si>
  <si>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</si>
  <si>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</si>
  <si>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</si>
  <si>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</si>
  <si>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</si>
  <si>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</si>
  <si>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</si>
  <si>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</si>
  <si>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</si>
  <si>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</si>
  <si>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</si>
  <si>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</si>
  <si>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</si>
  <si>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</si>
  <si>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</si>
  <si>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</si>
  <si>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</si>
  <si>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</si>
  <si>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</si>
  <si>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</si>
  <si>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</si>
  <si>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</si>
  <si>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</si>
  <si>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</si>
  <si>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</si>
  <si>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</si>
  <si>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</si>
  <si>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</si>
  <si>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</si>
  <si>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</si>
  <si>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</si>
  <si>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</si>
  <si>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</si>
  <si>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</si>
  <si>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</si>
  <si>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</si>
  <si>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</si>
  <si>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</si>
  <si>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</si>
  <si>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</si>
  <si>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</si>
  <si>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</si>
  <si>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</si>
  <si>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</si>
  <si>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</si>
  <si>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</si>
  <si>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</si>
  <si>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</si>
  <si>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</si>
  <si>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</si>
  <si>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</si>
  <si>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</si>
  <si>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</si>
  <si>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</si>
  <si>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</si>
  <si>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</si>
  <si>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</si>
  <si>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</si>
  <si>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</si>
  <si>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</si>
  <si>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</si>
  <si>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</si>
  <si>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</si>
  <si>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</si>
  <si>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</si>
  <si>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</si>
  <si>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</si>
  <si>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</si>
  <si>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</si>
  <si>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</si>
  <si>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</si>
  <si>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</si>
  <si>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</si>
  <si>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</si>
  <si>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</si>
  <si>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</si>
  <si>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</si>
  <si>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</si>
  <si>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</si>
  <si>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</si>
  <si>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</si>
  <si>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</si>
  <si>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</si>
  <si>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</si>
  <si>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</si>
  <si>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</si>
  <si>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</si>
  <si>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</si>
  <si>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</si>
  <si>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</si>
  <si>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</si>
  <si>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</si>
  <si>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</si>
  <si>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</si>
  <si>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</si>
  <si>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</si>
  <si>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</si>
  <si>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</si>
  <si>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</si>
  <si>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</si>
  <si>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</si>
  <si>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</si>
  <si>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</si>
  <si>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</si>
  <si>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</si>
  <si>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</si>
  <si>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</si>
  <si>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</si>
  <si>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</si>
  <si>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</si>
  <si>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</si>
  <si>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</si>
  <si>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</si>
  <si>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</si>
  <si>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</si>
  <si>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</si>
  <si>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</si>
  <si>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</si>
  <si>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</si>
  <si>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</si>
  <si>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</si>
  <si>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</si>
  <si>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</si>
  <si>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</si>
  <si>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</si>
  <si>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</si>
  <si>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</si>
  <si>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</si>
  <si>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</si>
  <si>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</si>
  <si>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</si>
  <si>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</si>
  <si>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</si>
  <si>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</si>
  <si>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</si>
  <si>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</si>
  <si>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</si>
  <si>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</si>
  <si>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</si>
  <si>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</si>
  <si>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</si>
  <si>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</si>
  <si>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</si>
  <si>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</si>
  <si>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</si>
  <si>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</si>
  <si>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</si>
  <si>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</si>
  <si>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</si>
  <si>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</si>
  <si>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</si>
  <si>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</si>
  <si>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</si>
  <si>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</si>
  <si>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</si>
  <si>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</si>
  <si>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</si>
  <si>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</si>
  <si>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</si>
  <si>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</si>
  <si>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</si>
  <si>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</si>
  <si>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</si>
  <si>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</si>
  <si>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</si>
  <si>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</si>
  <si>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</si>
  <si>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</si>
  <si>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</si>
  <si>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</si>
  <si>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</si>
  <si>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</si>
  <si>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</si>
  <si>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</si>
  <si>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</si>
  <si>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</si>
  <si>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</si>
  <si>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</si>
  <si>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</si>
  <si>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</si>
  <si>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</si>
  <si>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</si>
  <si>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</si>
  <si>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</si>
  <si>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</si>
  <si>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</si>
  <si>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</si>
  <si>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</si>
  <si>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</si>
  <si>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</si>
  <si>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</si>
  <si>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</si>
  <si>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</si>
  <si>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</si>
  <si>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</si>
  <si>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</si>
  <si>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</si>
  <si>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</si>
  <si>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</si>
  <si>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</si>
  <si>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</si>
  <si>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</si>
  <si>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</si>
  <si>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</si>
  <si>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</si>
  <si>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</si>
  <si>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</si>
  <si>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</si>
  <si>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</si>
  <si>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</si>
  <si>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</si>
  <si>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</si>
  <si>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</si>
  <si>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</si>
  <si>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</si>
  <si>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</si>
  <si>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</si>
  <si>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</si>
  <si>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</si>
  <si>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</si>
  <si>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</si>
  <si>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</si>
  <si>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</si>
  <si>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</si>
  <si>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</si>
  <si>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</si>
  <si>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</si>
  <si>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</si>
  <si>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</si>
  <si>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</si>
  <si>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</si>
  <si>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</si>
  <si>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</si>
  <si>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</si>
  <si>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</si>
  <si>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</si>
  <si>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</si>
  <si>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</si>
  <si>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</si>
  <si>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</si>
  <si>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</si>
  <si>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</si>
  <si>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</si>
  <si>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</si>
  <si>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</si>
  <si>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</si>
  <si>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</si>
  <si>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</si>
  <si>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</si>
  <si>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</si>
  <si>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</si>
  <si>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</si>
  <si>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</si>
  <si>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</si>
  <si>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</si>
  <si>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</si>
  <si>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</si>
  <si>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</si>
  <si>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</si>
  <si>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</si>
  <si>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</si>
  <si>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</si>
  <si>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</si>
  <si>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</si>
  <si>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</si>
  <si>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</si>
  <si>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</si>
  <si>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</si>
  <si>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</si>
  <si>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</si>
  <si>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</si>
  <si>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</si>
  <si>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</si>
  <si>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</si>
  <si>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</si>
  <si>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</si>
  <si>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</si>
  <si>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</si>
  <si>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</si>
  <si>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</si>
  <si>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</si>
  <si>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</si>
  <si>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</si>
  <si>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</si>
  <si>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</si>
  <si>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</si>
  <si>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</si>
  <si>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</si>
  <si>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</si>
  <si>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</si>
  <si>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</si>
  <si>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</si>
  <si>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</si>
  <si>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</si>
  <si>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</si>
  <si>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</si>
  <si>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</si>
  <si>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</si>
  <si>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</si>
  <si>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</si>
  <si>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</si>
  <si>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</si>
  <si>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</si>
  <si>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</si>
  <si>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</si>
  <si>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</si>
  <si>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</si>
  <si>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</si>
  <si>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</si>
  <si>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</si>
  <si>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</si>
  <si>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</si>
  <si>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</si>
  <si>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</si>
  <si>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</si>
  <si>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</si>
  <si>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</si>
  <si>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</si>
  <si>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</si>
  <si>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</si>
  <si>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</si>
  <si>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</si>
  <si>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</si>
  <si>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</si>
  <si>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</si>
  <si>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</si>
  <si>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</si>
  <si>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</si>
  <si>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</si>
  <si>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</si>
  <si>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</si>
  <si>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</si>
  <si>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</si>
  <si>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</si>
  <si>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</si>
  <si>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</si>
  <si>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</si>
  <si>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</si>
  <si>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</si>
  <si>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</si>
  <si>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</si>
  <si>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</si>
  <si>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</si>
  <si>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</si>
  <si>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</si>
  <si>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</si>
  <si>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</si>
  <si>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</si>
  <si>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</si>
  <si>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</si>
  <si>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</si>
  <si>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</si>
  <si>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</si>
  <si>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</si>
  <si>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</si>
  <si>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</si>
  <si>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</si>
  <si>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</si>
  <si>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</si>
  <si>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</si>
  <si>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</si>
  <si>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</si>
  <si>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</si>
  <si>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</si>
  <si>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</si>
  <si>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</si>
  <si>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</si>
  <si>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</si>
  <si>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</si>
  <si>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</si>
  <si>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</si>
  <si>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</si>
  <si>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</si>
  <si>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</si>
  <si>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</si>
  <si>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</si>
  <si>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</si>
  <si>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</si>
  <si>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</si>
  <si>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</si>
  <si>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</si>
  <si>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</si>
  <si>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</si>
  <si>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</si>
  <si>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</si>
  <si>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</si>
  <si>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</si>
  <si>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</si>
  <si>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</si>
  <si>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</si>
  <si>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</si>
  <si>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</si>
  <si>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</si>
  <si>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</si>
  <si>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</si>
  <si>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</si>
  <si>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</si>
  <si>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</si>
  <si>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</si>
  <si>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</si>
  <si>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</si>
  <si>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</si>
  <si>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</si>
  <si>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</si>
  <si>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</si>
  <si>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</si>
  <si>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</si>
  <si>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</si>
  <si>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</si>
  <si>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</si>
  <si>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</si>
  <si>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</si>
  <si>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</si>
  <si>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</si>
  <si>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</si>
  <si>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</si>
  <si>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</si>
  <si>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</si>
  <si>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</si>
  <si>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</si>
  <si>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</si>
  <si>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</si>
  <si>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</si>
  <si>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</si>
  <si>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</si>
  <si>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</si>
  <si>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</si>
  <si>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</si>
  <si>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</si>
  <si>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</si>
  <si>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</si>
  <si>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</si>
  <si>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</si>
  <si>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</si>
  <si>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</si>
  <si>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</si>
  <si>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</si>
  <si>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</si>
  <si>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</si>
  <si>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</si>
  <si>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</si>
  <si>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</si>
  <si>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</si>
  <si>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</si>
  <si>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</si>
  <si>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</si>
  <si>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</si>
  <si>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</si>
  <si>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</si>
  <si>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</si>
  <si>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</si>
  <si>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</si>
  <si>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</si>
  <si>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</si>
  <si>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</si>
  <si>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</si>
  <si>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</si>
  <si>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</si>
  <si>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</si>
  <si>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</si>
  <si>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</si>
  <si>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</si>
  <si>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</si>
  <si>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</si>
  <si>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</si>
  <si>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</si>
  <si>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</si>
  <si>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</si>
  <si>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</si>
  <si>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</si>
  <si>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</si>
  <si>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</si>
  <si>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</si>
  <si>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</si>
  <si>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</si>
  <si>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</si>
  <si>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</si>
  <si>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</si>
  <si>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</si>
  <si>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</si>
  <si>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</si>
  <si>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</si>
  <si>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</si>
  <si>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</si>
  <si>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</si>
  <si>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</si>
  <si>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</si>
  <si>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</si>
  <si>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</si>
  <si>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</si>
  <si>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</si>
  <si>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</si>
  <si>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</si>
  <si>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</si>
  <si>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</si>
  <si>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</si>
  <si>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</si>
  <si>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</si>
  <si>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</si>
  <si>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</si>
  <si>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</si>
  <si>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</si>
  <si>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</si>
  <si>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</si>
  <si>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</si>
  <si>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</si>
  <si>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</si>
  <si>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</si>
  <si>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</si>
  <si>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</si>
  <si>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</si>
  <si>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</si>
  <si>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</si>
  <si>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</si>
  <si>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</si>
  <si>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</si>
  <si>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</si>
  <si>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</si>
  <si>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</si>
  <si>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</si>
  <si>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</si>
  <si>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</si>
  <si>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</si>
  <si>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</si>
  <si>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</si>
  <si>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</si>
  <si>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</si>
  <si>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</si>
  <si>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</si>
  <si>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</si>
  <si>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</si>
  <si>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</si>
  <si>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</si>
  <si>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</si>
  <si>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</si>
  <si>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</si>
  <si>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</si>
  <si>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</si>
  <si>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</si>
  <si>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</si>
  <si>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</si>
  <si>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</si>
  <si>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</si>
  <si>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</si>
  <si>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</si>
  <si>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</si>
  <si>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</si>
  <si>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</si>
  <si>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</si>
  <si>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</si>
  <si>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</si>
  <si>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</si>
  <si>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</si>
  <si>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</si>
  <si>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</si>
  <si>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</si>
  <si>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</si>
  <si>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</si>
  <si>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</si>
  <si>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</si>
  <si>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</si>
  <si>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</si>
  <si>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</si>
  <si>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</si>
  <si>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</si>
  <si>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</si>
  <si>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</si>
  <si>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</si>
  <si>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</si>
  <si>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</si>
  <si>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</si>
  <si>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</si>
  <si>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</si>
  <si>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</si>
  <si>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</si>
  <si>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</si>
  <si>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</si>
  <si>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</si>
  <si>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</si>
  <si>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</si>
  <si>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</si>
  <si>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</si>
  <si>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</si>
  <si>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</si>
  <si>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</si>
  <si>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</si>
  <si>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</si>
  <si>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</si>
  <si>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</si>
  <si>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</si>
  <si>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</si>
  <si>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</si>
  <si>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</si>
  <si>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</si>
  <si>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</si>
  <si>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</si>
  <si>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</si>
  <si>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</si>
  <si>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</si>
  <si>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</si>
  <si>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</si>
  <si>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</si>
  <si>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</si>
  <si>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</si>
  <si>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</si>
  <si>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</si>
  <si>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</si>
  <si>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</si>
  <si>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</si>
  <si>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</si>
  <si>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</si>
  <si>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</si>
  <si>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</si>
  <si>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</si>
  <si>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</si>
  <si>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</si>
  <si>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</si>
  <si>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</si>
  <si>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</si>
  <si>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</si>
  <si>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</si>
  <si>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</si>
  <si>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</si>
  <si>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</si>
  <si>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</si>
  <si>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</si>
  <si>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</si>
  <si>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</si>
  <si>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</si>
  <si>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</si>
  <si>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</si>
  <si>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</si>
  <si>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</si>
  <si>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</si>
  <si>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</si>
  <si>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</si>
  <si>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</si>
  <si>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</si>
  <si>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</si>
  <si>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</si>
  <si>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</si>
  <si>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</si>
  <si>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</si>
  <si>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</si>
  <si>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</si>
  <si>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</si>
  <si>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</si>
  <si>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</si>
  <si>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</si>
  <si>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</si>
  <si>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</si>
  <si>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</si>
  <si>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</si>
  <si>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</si>
  <si>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</si>
  <si>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</si>
  <si>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</si>
  <si>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</si>
  <si>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</si>
  <si>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</si>
  <si>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</si>
  <si>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</si>
  <si>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</si>
  <si>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</si>
  <si>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</si>
  <si>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</si>
  <si>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</si>
  <si>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</si>
  <si>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</si>
  <si>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</si>
  <si>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</si>
  <si>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</si>
  <si>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</si>
  <si>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</si>
  <si>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</si>
  <si>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</si>
  <si>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</si>
  <si>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</si>
  <si>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</si>
  <si>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</si>
  <si>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</si>
  <si>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</si>
  <si>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</si>
  <si>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</si>
  <si>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</si>
  <si>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</si>
  <si>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</si>
  <si>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</si>
  <si>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</si>
  <si>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</si>
  <si>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</si>
  <si>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</si>
  <si>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</si>
  <si>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</si>
  <si>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</si>
  <si>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</si>
  <si>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</si>
  <si>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</si>
  <si>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</si>
  <si>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</si>
  <si>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</si>
  <si>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</si>
  <si>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</si>
  <si>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</si>
  <si>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</si>
  <si>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</si>
  <si>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</si>
  <si>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</si>
  <si>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</si>
  <si>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</si>
  <si>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</si>
  <si>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</si>
  <si>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</si>
  <si>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</si>
  <si>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</si>
  <si>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</si>
  <si>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</si>
  <si>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</si>
  <si>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</si>
  <si>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</si>
  <si>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</si>
  <si>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</si>
  <si>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</si>
  <si>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</si>
  <si>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</si>
  <si>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</si>
  <si>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</si>
  <si>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</si>
  <si>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</si>
  <si>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</si>
  <si>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</si>
  <si>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</si>
  <si>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</si>
  <si>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</si>
  <si>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</si>
  <si>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</si>
  <si>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</si>
  <si>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</si>
  <si>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</si>
  <si>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</si>
  <si>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</si>
  <si>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</si>
  <si>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</si>
  <si>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</si>
  <si>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</si>
  <si>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</si>
  <si>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</si>
  <si>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</si>
  <si>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</si>
  <si>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</si>
  <si>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</si>
  <si>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</si>
  <si>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</si>
  <si>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</si>
  <si>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</si>
  <si>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</si>
  <si>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</si>
  <si>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</si>
  <si>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</si>
  <si>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</si>
  <si>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</si>
  <si>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</si>
  <si>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</si>
  <si>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</si>
  <si>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</si>
  <si>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</si>
  <si>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</si>
  <si>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</si>
  <si>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</si>
  <si>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</si>
  <si>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</si>
  <si>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</si>
  <si>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</si>
  <si>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</si>
  <si>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</si>
  <si>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</si>
  <si>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</si>
  <si>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</si>
  <si>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</si>
  <si>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</si>
  <si>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</si>
  <si>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</si>
  <si>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</si>
  <si>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</si>
  <si>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</si>
  <si>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</si>
  <si>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</si>
  <si>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</si>
  <si>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</si>
  <si>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</si>
  <si>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</si>
  <si>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</si>
  <si>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</si>
  <si>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</si>
  <si>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</si>
  <si>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</si>
  <si>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</si>
  <si>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</si>
  <si>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</si>
  <si>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</si>
  <si>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</si>
  <si>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</si>
  <si>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</si>
  <si>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</si>
  <si>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</si>
  <si>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</si>
  <si>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</si>
  <si>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</si>
  <si>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</si>
  <si>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</si>
  <si>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</si>
  <si>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</si>
  <si>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</si>
  <si>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</si>
  <si>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</si>
  <si>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</si>
  <si>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</si>
  <si>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</si>
  <si>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</si>
  <si>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</si>
  <si>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</si>
  <si>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</si>
  <si>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</si>
  <si>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</si>
  <si>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</si>
  <si>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</si>
  <si>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</si>
  <si>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</si>
  <si>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</si>
  <si>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</si>
  <si>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</si>
  <si>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</si>
  <si>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</si>
  <si>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</si>
  <si>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</si>
  <si>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</si>
  <si>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</si>
  <si>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</si>
  <si>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</si>
  <si>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</si>
  <si>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</si>
  <si>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</si>
  <si>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</si>
  <si>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</si>
  <si>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</si>
  <si>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</si>
  <si>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</si>
  <si>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</si>
  <si>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</si>
  <si>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</si>
  <si>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</si>
  <si>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</si>
  <si>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</si>
  <si>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</si>
  <si>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</si>
  <si>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</si>
  <si>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</si>
  <si>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</si>
  <si>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</si>
  <si>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</si>
  <si>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</si>
  <si>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</si>
  <si>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</si>
  <si>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</si>
  <si>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</si>
  <si>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</si>
  <si>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</si>
  <si>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</si>
  <si>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</si>
  <si>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</si>
  <si>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</si>
  <si>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</si>
  <si>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</si>
  <si>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</si>
  <si>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</si>
  <si>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</si>
  <si>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</si>
  <si>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</si>
  <si>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</si>
  <si>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</si>
  <si>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</si>
  <si>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</si>
  <si>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</si>
  <si>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</si>
  <si>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</si>
  <si>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</si>
  <si>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</si>
  <si>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</si>
  <si>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</si>
  <si>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</si>
  <si>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</si>
  <si>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</si>
  <si>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</si>
  <si>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</si>
  <si>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</si>
  <si>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</si>
  <si>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</si>
  <si>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</si>
  <si>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</si>
  <si>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</si>
  <si>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</si>
  <si>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</si>
  <si>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</si>
  <si>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</si>
  <si>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</si>
  <si>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</si>
  <si>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</si>
  <si>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</si>
  <si>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</si>
  <si>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</si>
  <si>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</si>
  <si>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</si>
  <si>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</si>
  <si>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</si>
  <si>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</si>
  <si>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</si>
  <si>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</si>
  <si>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</si>
  <si>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</si>
  <si>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</si>
  <si>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</si>
  <si>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</si>
  <si>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</si>
  <si>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</si>
  <si>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</si>
  <si>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</si>
  <si>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</si>
  <si>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</si>
  <si>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</si>
  <si>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</si>
  <si>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</si>
  <si>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</si>
  <si>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</si>
  <si>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</si>
  <si>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</si>
  <si>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</si>
  <si>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</si>
  <si>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</si>
  <si>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</si>
  <si>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</si>
  <si>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</si>
  <si>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</si>
  <si>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</si>
  <si>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</si>
  <si>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</si>
  <si>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</si>
  <si>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</si>
  <si>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</si>
  <si>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</si>
  <si>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</si>
  <si>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</si>
  <si>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</si>
  <si>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</si>
  <si>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</si>
  <si>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</si>
  <si>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</si>
  <si>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</si>
  <si>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</si>
  <si>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</si>
  <si>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</si>
  <si>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</si>
  <si>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</si>
  <si>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</si>
  <si>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</si>
  <si>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</si>
  <si>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</si>
  <si>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</si>
  <si>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</si>
  <si>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</si>
  <si>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</si>
  <si>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</si>
  <si>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</si>
  <si>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</si>
  <si>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</si>
  <si>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</si>
  <si>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</si>
  <si>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</si>
  <si>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</si>
  <si>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</si>
  <si>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</si>
  <si>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</si>
  <si>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</si>
  <si>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</si>
  <si>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</si>
  <si>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</si>
  <si>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</si>
  <si>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</si>
  <si>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</si>
  <si>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</si>
  <si>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</si>
  <si>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</si>
  <si>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</si>
  <si>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</si>
  <si>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</si>
  <si>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</si>
  <si>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</si>
  <si>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</si>
  <si>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</si>
  <si>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</si>
  <si>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</si>
  <si>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</si>
  <si>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</si>
  <si>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</si>
  <si>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</si>
  <si>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</si>
  <si>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</si>
  <si>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</si>
  <si>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</si>
  <si>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</si>
  <si>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</si>
  <si>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</si>
  <si>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</si>
  <si>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</si>
  <si>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</si>
  <si>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</si>
  <si>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</si>
  <si>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</si>
  <si>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</si>
  <si>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</si>
  <si>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</si>
  <si>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</si>
  <si>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</si>
  <si>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</si>
  <si>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</si>
  <si>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</si>
  <si>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</si>
  <si>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</si>
  <si>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</si>
  <si>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</si>
  <si>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</si>
  <si>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</si>
  <si>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</si>
  <si>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</si>
  <si>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</si>
  <si>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</si>
  <si>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</si>
  <si>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</si>
  <si>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</si>
  <si>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</si>
  <si>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</si>
  <si>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</si>
  <si>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</si>
  <si>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</si>
  <si>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</si>
  <si>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</si>
  <si>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</si>
  <si>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</si>
  <si>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</si>
  <si>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</si>
  <si>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</si>
  <si>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</si>
  <si>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</si>
  <si>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</si>
  <si>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</si>
  <si>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</si>
  <si>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</si>
  <si>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</si>
  <si>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</si>
  <si>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</si>
  <si>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</si>
  <si>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</si>
  <si>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</si>
  <si>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</si>
  <si>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</si>
  <si>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</si>
  <si>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</si>
  <si>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</si>
  <si>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</si>
  <si>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</si>
  <si>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</si>
  <si>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</si>
  <si>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</si>
  <si>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</si>
  <si>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</si>
  <si>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</si>
  <si>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</si>
  <si>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</si>
  <si>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</si>
  <si>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</si>
  <si>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</si>
  <si>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</si>
  <si>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</si>
  <si>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</si>
  <si>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</si>
  <si>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</si>
  <si>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</si>
  <si>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</si>
  <si>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</si>
  <si>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</si>
  <si>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</si>
  <si>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</si>
  <si>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</si>
  <si>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</si>
  <si>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</si>
  <si>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</si>
  <si>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</si>
  <si>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</si>
  <si>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</si>
  <si>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</si>
  <si>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</si>
  <si>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</si>
  <si>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</si>
  <si>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</si>
  <si>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</si>
  <si>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</si>
  <si>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</si>
  <si>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</si>
  <si>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</si>
  <si>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</si>
  <si>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</si>
  <si>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</si>
  <si>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</si>
  <si>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</si>
  <si>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</si>
  <si>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</si>
  <si>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</si>
  <si>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</si>
  <si>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</si>
  <si>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</si>
  <si>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</si>
  <si>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</si>
  <si>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</si>
  <si>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</si>
  <si>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</si>
  <si>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</si>
  <si>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</si>
  <si>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</si>
  <si>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</si>
  <si>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</si>
  <si>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</si>
  <si>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</si>
  <si>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</si>
  <si>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</si>
  <si>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</si>
  <si>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</si>
  <si>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</si>
  <si>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</si>
  <si>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</si>
  <si>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</si>
  <si>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</si>
  <si>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</si>
  <si>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</si>
  <si>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</si>
  <si>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</si>
  <si>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</si>
  <si>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</si>
  <si>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</si>
  <si>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</si>
  <si>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</si>
  <si>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</si>
  <si>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</si>
  <si>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</si>
  <si>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</si>
  <si>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</si>
  <si>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</si>
  <si>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</si>
  <si>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</si>
  <si>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</si>
  <si>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</si>
  <si>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</si>
  <si>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</si>
  <si>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</si>
  <si>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</si>
  <si>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</si>
  <si>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</si>
  <si>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</si>
  <si>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</si>
  <si>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</si>
  <si>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</si>
  <si>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</si>
  <si>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</si>
  <si>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</si>
  <si>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</si>
  <si>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</si>
  <si>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</si>
  <si>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</si>
  <si>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</si>
  <si>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</si>
  <si>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</si>
  <si>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</si>
  <si>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</si>
  <si>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</si>
  <si>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</si>
  <si>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</si>
  <si>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</si>
  <si>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</si>
  <si>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</si>
  <si>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</si>
  <si>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</si>
  <si>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</si>
  <si>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</si>
  <si>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</si>
  <si>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</si>
  <si>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</si>
  <si>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</si>
  <si>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</si>
  <si>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</si>
  <si>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</si>
  <si>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</si>
  <si>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</si>
  <si>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</si>
  <si>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</si>
  <si>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</si>
  <si>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</si>
  <si>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</si>
  <si>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</si>
  <si>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</si>
  <si>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</si>
  <si>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</si>
  <si>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</si>
  <si>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</si>
  <si>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</si>
  <si>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</si>
  <si>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</si>
  <si>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</si>
  <si>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</si>
  <si>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</si>
  <si>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</si>
  <si>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</si>
  <si>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</si>
  <si>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</si>
  <si>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</si>
  <si>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</si>
  <si>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</si>
  <si>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</si>
  <si>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</si>
  <si>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</si>
  <si>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</si>
  <si>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</si>
  <si>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</si>
  <si>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</si>
  <si>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</si>
  <si>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</si>
  <si>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</si>
  <si>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</si>
  <si>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</si>
  <si>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</si>
  <si>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</si>
  <si>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</si>
  <si>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</si>
  <si>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</si>
  <si>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</si>
  <si>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</si>
  <si>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</si>
  <si>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</si>
  <si>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</si>
  <si>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</si>
  <si>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</si>
  <si>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</si>
  <si>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</si>
  <si>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</si>
  <si>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</si>
  <si>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</si>
  <si>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</si>
  <si>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</si>
  <si>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</si>
  <si>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</si>
  <si>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</si>
  <si>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</si>
  <si>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</si>
  <si>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</si>
  <si>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</si>
  <si>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</si>
  <si>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</si>
  <si>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</si>
  <si>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</si>
  <si>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</si>
  <si>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</si>
  <si>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</si>
  <si>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</si>
  <si>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</si>
  <si>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</si>
  <si>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</si>
  <si>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</si>
  <si>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</si>
  <si>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</si>
  <si>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</si>
  <si>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</si>
  <si>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</si>
  <si>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</si>
  <si>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</si>
  <si>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</si>
  <si>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</si>
  <si>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</si>
  <si>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</si>
  <si>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</si>
  <si>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</si>
  <si>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</si>
  <si>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</si>
  <si>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</si>
  <si>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</si>
  <si>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</si>
  <si>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</si>
  <si>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</si>
  <si>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</si>
  <si>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</si>
  <si>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</si>
  <si>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</si>
  <si>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</si>
  <si>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</si>
  <si>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</si>
  <si>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</si>
  <si>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</si>
  <si>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</si>
  <si>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</si>
  <si>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</si>
  <si>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</si>
  <si>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</si>
  <si>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</si>
  <si>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</si>
  <si>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</si>
  <si>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</si>
  <si>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</si>
  <si>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</si>
  <si>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</si>
  <si>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</si>
  <si>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</si>
  <si>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</si>
  <si>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</si>
  <si>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</si>
  <si>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</si>
  <si>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</si>
  <si>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</si>
  <si>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</si>
  <si>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</si>
  <si>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</si>
  <si>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</si>
  <si>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</si>
  <si>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</si>
  <si>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</si>
  <si>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</si>
  <si>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</si>
  <si>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</si>
  <si>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</si>
  <si>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</si>
  <si>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</si>
  <si>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</si>
  <si>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</si>
  <si>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</si>
  <si>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</si>
  <si>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</si>
  <si>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</si>
  <si>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</si>
  <si>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</si>
  <si>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</si>
  <si>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</si>
  <si>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</si>
  <si>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</si>
  <si>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</si>
  <si>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</si>
  <si>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</si>
  <si>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</si>
  <si>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</si>
  <si>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</si>
  <si>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</si>
  <si>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</si>
  <si>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</si>
  <si>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</si>
  <si>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</si>
  <si>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</si>
  <si>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</si>
  <si>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</si>
  <si>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</si>
  <si>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</si>
  <si>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</si>
  <si>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</si>
  <si>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</si>
  <si>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</si>
  <si>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</si>
  <si>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</si>
  <si>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</si>
  <si>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</si>
  <si>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</si>
  <si>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</si>
  <si>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</si>
  <si>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</si>
  <si>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</si>
  <si>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</si>
  <si>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</si>
  <si>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</si>
  <si>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</si>
  <si>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</si>
  <si>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</si>
  <si>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</si>
  <si>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</si>
  <si>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</si>
  <si>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</si>
  <si>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</si>
  <si>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</si>
  <si>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</si>
  <si>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</si>
  <si>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</si>
  <si>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</si>
  <si>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</si>
  <si>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</si>
  <si>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</si>
  <si>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</si>
  <si>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</si>
  <si>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</si>
  <si>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</si>
  <si>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</si>
  <si>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</si>
  <si>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</si>
  <si>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</si>
  <si>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</si>
  <si>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</si>
  <si>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</si>
  <si>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</si>
  <si>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</si>
  <si>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</si>
  <si>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</si>
  <si>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</si>
  <si>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</si>
  <si>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</si>
  <si>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</si>
  <si>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</si>
  <si>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</si>
  <si>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</si>
  <si>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</si>
  <si>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</si>
  <si>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</si>
  <si>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</si>
  <si>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</si>
  <si>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</si>
  <si>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</si>
  <si>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</si>
  <si>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</si>
  <si>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</si>
  <si>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</si>
  <si>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</si>
  <si>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</si>
  <si>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</si>
  <si>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</si>
  <si>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</si>
  <si>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</si>
  <si>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</si>
  <si>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</si>
  <si>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</si>
  <si>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</si>
  <si>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</si>
  <si>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</si>
  <si>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</si>
  <si>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</si>
  <si>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</si>
  <si>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</si>
  <si>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</si>
  <si>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</si>
  <si>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</si>
  <si>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</si>
  <si>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</si>
  <si>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</si>
  <si>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</si>
  <si>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</si>
  <si>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</si>
  <si>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</si>
  <si>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</si>
  <si>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</si>
  <si>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</si>
  <si>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</si>
  <si>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</si>
  <si>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</si>
  <si>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</si>
  <si>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</si>
  <si>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</si>
  <si>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</si>
  <si>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</si>
  <si>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</si>
  <si>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</si>
  <si>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</si>
  <si>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</si>
  <si>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</si>
  <si>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</si>
  <si>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</si>
  <si>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</si>
  <si>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</si>
  <si>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</si>
  <si>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</si>
  <si>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</si>
  <si>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</si>
  <si>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</si>
  <si>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</si>
  <si>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</si>
  <si>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</si>
  <si>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</si>
  <si>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</si>
  <si>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</si>
  <si>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</si>
  <si>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</si>
  <si>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</si>
  <si>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</si>
  <si>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</si>
  <si>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</si>
  <si>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</si>
  <si>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</si>
  <si>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</si>
  <si>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</si>
  <si>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</si>
  <si>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</si>
  <si>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</si>
  <si>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</si>
  <si>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</si>
  <si>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</si>
  <si>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</si>
  <si>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</si>
  <si>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</si>
  <si>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</si>
  <si>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</si>
  <si>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</si>
  <si>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</si>
  <si>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</si>
  <si>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</si>
  <si>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</si>
  <si>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</si>
  <si>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</si>
  <si>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</si>
  <si>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</si>
  <si>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</si>
  <si>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</si>
  <si>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</si>
  <si>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</si>
  <si>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</si>
  <si>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</si>
  <si>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</si>
  <si>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</si>
  <si>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</si>
  <si>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</si>
  <si>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</si>
  <si>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</si>
  <si>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</si>
  <si>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</si>
  <si>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</si>
  <si>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</si>
  <si>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</si>
  <si>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</si>
  <si>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</si>
  <si>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</si>
  <si>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</si>
  <si>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</si>
  <si>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</si>
  <si>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</si>
  <si>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</si>
  <si>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</si>
  <si>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</si>
  <si>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</si>
  <si>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</si>
  <si>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</si>
  <si>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</si>
  <si>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</si>
  <si>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</si>
  <si>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</si>
  <si>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</si>
  <si>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</si>
  <si>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</si>
  <si>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</si>
  <si>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</si>
  <si>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</si>
  <si>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</si>
  <si>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</si>
  <si>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</si>
  <si>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</si>
  <si>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</si>
  <si>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</si>
  <si>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</si>
  <si>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</si>
  <si>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</si>
  <si>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</si>
  <si>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</si>
  <si>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</si>
  <si>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</si>
  <si>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</si>
  <si>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</si>
  <si>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</si>
  <si>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</si>
  <si>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</si>
  <si>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</si>
  <si>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</si>
  <si>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</si>
  <si>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</si>
  <si>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</si>
  <si>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</si>
  <si>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</si>
  <si>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</si>
  <si>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</si>
  <si>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</si>
  <si>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</si>
  <si>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</si>
  <si>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</si>
  <si>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</si>
  <si>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</si>
  <si>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</si>
  <si>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</si>
  <si>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</si>
  <si>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</si>
  <si>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</si>
  <si>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</si>
  <si>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</si>
  <si>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</si>
  <si>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</si>
  <si>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</si>
  <si>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</si>
  <si>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</si>
  <si>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</si>
  <si>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</si>
  <si>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</si>
  <si>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</si>
  <si>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</si>
  <si>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</si>
  <si>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</si>
  <si>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</si>
  <si>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</si>
  <si>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</si>
  <si>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</si>
  <si>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</si>
  <si>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</si>
  <si>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</si>
  <si>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</si>
  <si>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</si>
  <si>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</si>
  <si>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</si>
  <si>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</si>
  <si>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</si>
  <si>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</si>
  <si>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</si>
  <si>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</si>
  <si>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</si>
  <si>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</si>
  <si>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</si>
  <si>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</si>
  <si>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</si>
  <si>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</si>
  <si>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</si>
  <si>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</si>
  <si>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</si>
  <si>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</si>
  <si>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</si>
  <si>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</si>
  <si>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</si>
  <si>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</si>
  <si>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</si>
  <si>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</si>
  <si>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</si>
  <si>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</si>
  <si>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</si>
  <si>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</si>
  <si>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</si>
  <si>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</si>
  <si>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</si>
  <si>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</si>
  <si>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</si>
  <si>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</si>
  <si>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</si>
  <si>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</si>
  <si>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</si>
  <si>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</si>
  <si>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</si>
  <si>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</si>
  <si>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</si>
  <si>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</si>
  <si>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</si>
  <si>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</si>
  <si>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</si>
  <si>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</si>
  <si>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</si>
  <si>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</si>
  <si>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</si>
  <si>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</si>
  <si>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</si>
  <si>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</si>
  <si>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</si>
  <si>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</si>
  <si>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</si>
  <si>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</si>
  <si>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</si>
  <si>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</si>
  <si>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</si>
  <si>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</si>
  <si>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</si>
  <si>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</si>
  <si>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</si>
  <si>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</si>
  <si>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</si>
  <si>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</si>
  <si>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</si>
  <si>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</si>
  <si>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</si>
  <si>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</si>
  <si>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</si>
  <si>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</si>
  <si>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</si>
  <si>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</si>
  <si>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</si>
  <si>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</si>
  <si>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</si>
  <si>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</si>
  <si>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</si>
  <si>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</si>
  <si>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</si>
  <si>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</si>
  <si>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</si>
  <si>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</si>
  <si>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</si>
  <si>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</si>
  <si>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</si>
  <si>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</si>
  <si>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</si>
  <si>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</si>
  <si>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</si>
  <si>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</si>
  <si>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</si>
  <si>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</si>
  <si>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</si>
  <si>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</si>
  <si>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</si>
  <si>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</si>
  <si>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</si>
  <si>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</si>
  <si>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</si>
  <si>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</si>
  <si>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</si>
  <si>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</si>
  <si>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</si>
  <si>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</si>
  <si>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</si>
  <si>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</si>
  <si>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</si>
  <si>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</si>
  <si>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</si>
  <si>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</si>
  <si>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</si>
  <si>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</si>
  <si>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</si>
  <si>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</si>
  <si>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</si>
  <si>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</si>
  <si>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</si>
  <si>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</si>
  <si>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</si>
  <si>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</si>
  <si>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</si>
  <si>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</si>
  <si>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</si>
  <si>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</si>
  <si>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</si>
  <si>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</si>
  <si>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</si>
  <si>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</si>
  <si>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</si>
  <si>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</si>
  <si>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</si>
  <si>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</si>
  <si>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</si>
  <si>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</si>
  <si>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</si>
  <si>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</si>
  <si>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</si>
  <si>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</si>
  <si>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</si>
  <si>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</si>
  <si>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</si>
  <si>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</si>
  <si>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</si>
  <si>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</si>
  <si>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</si>
  <si>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</si>
  <si>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</si>
  <si>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</si>
  <si>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</si>
  <si>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</si>
  <si>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</si>
  <si>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</si>
  <si>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</si>
  <si>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</si>
  <si>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</si>
  <si>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</si>
  <si>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</si>
  <si>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</si>
  <si>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</si>
  <si>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</si>
  <si>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</si>
  <si>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</si>
  <si>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</si>
  <si>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</si>
  <si>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</si>
  <si>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</si>
  <si>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</si>
  <si>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</si>
  <si>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</si>
  <si>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</si>
  <si>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</si>
  <si>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</si>
  <si>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</si>
  <si>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</si>
  <si>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</si>
  <si>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</si>
  <si>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</si>
  <si>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</si>
  <si>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</si>
  <si>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</si>
  <si>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</si>
  <si>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</si>
  <si>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</si>
  <si>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</si>
  <si>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</si>
  <si>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</si>
  <si>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</si>
  <si>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</si>
  <si>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</si>
  <si>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</si>
  <si>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</si>
  <si>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</si>
  <si>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</si>
  <si>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</si>
  <si>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</si>
  <si>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</si>
  <si>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</si>
  <si>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</si>
  <si>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</si>
  <si>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</si>
  <si>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</si>
  <si>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</si>
  <si>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</si>
  <si>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</si>
  <si>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</si>
  <si>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</si>
  <si>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</si>
  <si>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</si>
  <si>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</si>
  <si>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</si>
  <si>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</si>
  <si>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</si>
  <si>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</si>
  <si>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</si>
  <si>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</si>
  <si>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</si>
  <si>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</si>
  <si>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</si>
  <si>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</si>
  <si>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</si>
  <si>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</si>
  <si>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</si>
  <si>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</si>
  <si>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</si>
  <si>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</si>
  <si>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</si>
  <si>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</si>
  <si>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</si>
  <si>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</si>
  <si>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</si>
  <si>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</si>
  <si>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</si>
  <si>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</si>
  <si>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</si>
  <si>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</si>
  <si>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</si>
  <si>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</si>
  <si>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</si>
  <si>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</si>
  <si>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</si>
  <si>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</si>
  <si>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</si>
  <si>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</si>
  <si>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</si>
  <si>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</si>
  <si>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</si>
  <si>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</si>
  <si>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</si>
  <si>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</si>
  <si>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</si>
  <si>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</si>
  <si>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</si>
  <si>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</si>
  <si>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</si>
  <si>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</si>
  <si>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</si>
  <si>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</si>
  <si>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</si>
  <si>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</si>
  <si>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</si>
  <si>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</si>
  <si>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</si>
  <si>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</si>
  <si>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</si>
  <si>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</si>
  <si>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</si>
  <si>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</si>
  <si>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</si>
  <si>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</si>
  <si>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</si>
  <si>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</si>
  <si>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</si>
  <si>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</si>
  <si>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</si>
  <si>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</si>
  <si>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</si>
  <si>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</si>
  <si>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</si>
  <si>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</si>
  <si>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</si>
  <si>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</si>
  <si>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</si>
  <si>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</si>
  <si>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</si>
  <si>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</si>
  <si>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</si>
  <si>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</si>
  <si>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</si>
  <si>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</si>
  <si>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</si>
  <si>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</si>
  <si>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</si>
  <si>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</si>
  <si>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</si>
  <si>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</si>
  <si>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</si>
  <si>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</si>
  <si>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</si>
  <si>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</si>
  <si>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</si>
  <si>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</si>
  <si>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</si>
  <si>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</si>
  <si>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</si>
  <si>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</si>
  <si>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</si>
  <si>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</si>
  <si>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</si>
  <si>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</si>
  <si>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</si>
  <si>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</si>
  <si>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</si>
  <si>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</si>
  <si>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</si>
  <si>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</si>
  <si>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</si>
  <si>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</si>
  <si>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</si>
  <si>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</si>
  <si>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</si>
  <si>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</si>
  <si>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</si>
  <si>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</si>
  <si>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</si>
  <si>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</si>
  <si>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</si>
  <si>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</si>
  <si>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</si>
  <si>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</si>
  <si>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</si>
  <si>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</si>
  <si>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</si>
  <si>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</si>
  <si>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</si>
  <si>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</si>
  <si>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</si>
  <si>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</si>
  <si>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</si>
  <si>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</si>
  <si>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</si>
  <si>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</si>
  <si>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</si>
  <si>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</si>
  <si>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</si>
  <si>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</si>
  <si>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</si>
  <si>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</si>
  <si>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</si>
  <si>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</si>
  <si>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</si>
  <si>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</si>
  <si>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</si>
  <si>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</si>
  <si>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</si>
  <si>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</si>
  <si>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</si>
  <si>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</si>
  <si>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</si>
  <si>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</si>
  <si>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</si>
  <si>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</si>
  <si>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</si>
  <si>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</si>
  <si>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</si>
  <si>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</si>
  <si>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</si>
  <si>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</si>
  <si>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</si>
  <si>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</si>
  <si>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</si>
  <si>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</si>
  <si>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</si>
  <si>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</si>
  <si>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</si>
  <si>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</si>
  <si>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</si>
  <si>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</si>
  <si>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</si>
  <si>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</si>
  <si>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</si>
  <si>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</si>
  <si>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</si>
  <si>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</si>
  <si>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</si>
  <si>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</si>
  <si>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</si>
  <si>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</si>
  <si>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</si>
  <si>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</si>
  <si>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</si>
  <si>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</si>
  <si>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</si>
  <si>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</si>
  <si>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</si>
  <si>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</si>
  <si>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</si>
  <si>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</si>
  <si>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</si>
  <si>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</si>
  <si>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</si>
  <si>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</si>
  <si>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</si>
  <si>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</si>
  <si>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</si>
  <si>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</si>
  <si>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</si>
  <si>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</si>
  <si>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</si>
  <si>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</si>
  <si>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</si>
  <si>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</si>
  <si>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</si>
  <si>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</si>
  <si>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</si>
  <si>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</si>
  <si>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</si>
  <si>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</si>
  <si>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</si>
  <si>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</si>
  <si>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</si>
  <si>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</si>
  <si>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</si>
  <si>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</si>
  <si>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</si>
  <si>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</si>
  <si>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</si>
  <si>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</si>
  <si>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</si>
  <si>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</si>
  <si>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</si>
  <si>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</si>
  <si>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</si>
  <si>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</si>
  <si>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</si>
  <si>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</si>
  <si>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</si>
  <si>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</si>
  <si>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</si>
  <si>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</si>
  <si>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</si>
  <si>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</si>
  <si>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</si>
  <si>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</si>
  <si>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</si>
  <si>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</si>
  <si>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</si>
  <si>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</si>
  <si>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</si>
  <si>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</si>
  <si>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</si>
  <si>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</si>
  <si>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</si>
  <si>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</si>
  <si>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</si>
  <si>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</si>
  <si>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</si>
  <si>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</si>
  <si>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</si>
  <si>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</si>
  <si>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</si>
  <si>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</si>
  <si>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</si>
  <si>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</si>
  <si>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</si>
  <si>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</si>
  <si>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</si>
  <si>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</si>
  <si>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</si>
  <si>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</si>
  <si>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</si>
  <si>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</si>
  <si>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</si>
  <si>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</si>
  <si>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</si>
  <si>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</si>
  <si>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</si>
  <si>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</si>
  <si>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</si>
  <si>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</si>
  <si>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</si>
  <si>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</si>
  <si>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</si>
  <si>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</si>
  <si>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</si>
  <si>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</si>
  <si>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</si>
  <si>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</si>
  <si>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</si>
  <si>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</si>
  <si>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</si>
  <si>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</si>
  <si>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</si>
  <si>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</si>
  <si>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</si>
  <si>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</si>
  <si>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</si>
  <si>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</si>
  <si>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</si>
  <si>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</si>
  <si>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</si>
  <si>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</si>
  <si>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</si>
  <si>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</si>
  <si>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</si>
  <si>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</si>
  <si>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</si>
  <si>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</si>
  <si>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</si>
  <si>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</si>
  <si>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</si>
  <si>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</si>
  <si>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</si>
  <si>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</si>
  <si>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</si>
  <si>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</si>
  <si>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</si>
  <si>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</si>
  <si>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</si>
  <si>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</si>
  <si>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</si>
  <si>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</si>
  <si>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</si>
  <si>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</si>
  <si>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</si>
  <si>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</si>
  <si>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</si>
  <si>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</si>
  <si>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</si>
  <si>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</si>
  <si>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</si>
  <si>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</si>
  <si>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</si>
  <si>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</si>
  <si>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</si>
  <si>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</si>
  <si>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</si>
  <si>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</si>
  <si>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</si>
  <si>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</si>
  <si>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</si>
  <si>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</si>
  <si>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</si>
  <si>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</si>
  <si>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</si>
  <si>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</si>
  <si>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</si>
  <si>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</si>
  <si>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</si>
  <si>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</si>
  <si>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</si>
  <si>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</si>
  <si>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</si>
  <si>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</si>
  <si>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</si>
  <si>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</si>
  <si>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</si>
  <si>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</si>
  <si>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</si>
  <si>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</si>
  <si>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</si>
  <si>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</si>
  <si>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</si>
  <si>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</si>
  <si>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</si>
  <si>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</si>
  <si>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</si>
  <si>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</si>
  <si>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</si>
  <si>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</si>
  <si>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</si>
  <si>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</si>
  <si>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</si>
  <si>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</si>
  <si>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</si>
  <si>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</si>
  <si>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</si>
  <si>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</si>
  <si>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</si>
  <si>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</si>
  <si>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</si>
  <si>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</si>
  <si>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</si>
  <si>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</si>
  <si>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</si>
  <si>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</si>
  <si>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</si>
  <si>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</si>
  <si>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</si>
  <si>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</si>
  <si>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</si>
  <si>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</si>
  <si>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</si>
  <si>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</si>
  <si>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</si>
  <si>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</si>
  <si>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</si>
  <si>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</si>
  <si>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</si>
  <si>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</si>
  <si>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</si>
  <si>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</si>
  <si>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</si>
  <si>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</si>
  <si>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</si>
  <si>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</si>
  <si>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</si>
  <si>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</si>
  <si>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</si>
  <si>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</si>
  <si>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</si>
  <si>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</si>
  <si>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</si>
  <si>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</si>
  <si>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</si>
  <si>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</si>
  <si>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</si>
  <si>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</si>
  <si>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</si>
  <si>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</si>
  <si>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</si>
  <si>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</si>
  <si>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</si>
  <si>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</si>
  <si>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</si>
  <si>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</si>
  <si>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</si>
  <si>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</si>
  <si>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</si>
  <si>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</si>
  <si>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</si>
  <si>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</si>
  <si>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</si>
  <si>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</si>
  <si>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</si>
  <si>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</si>
  <si>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</si>
  <si>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</si>
  <si>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</si>
  <si>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</si>
  <si>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</si>
  <si>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</si>
  <si>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</si>
  <si>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</si>
  <si>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</si>
  <si>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</si>
  <si>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</si>
  <si>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</si>
  <si>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</si>
  <si>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</si>
  <si>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</si>
  <si>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</si>
  <si>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</si>
  <si>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</si>
  <si>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</si>
  <si>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</si>
  <si>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</si>
  <si>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</si>
  <si>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</si>
  <si>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</si>
  <si>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</si>
  <si>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</si>
  <si>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</si>
  <si>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</si>
  <si>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</si>
  <si>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</si>
  <si>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</si>
  <si>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</si>
  <si>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</si>
  <si>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</si>
  <si>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</si>
  <si>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</si>
  <si>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</si>
  <si>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</si>
  <si>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</si>
  <si>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</si>
  <si>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</si>
  <si>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</si>
  <si>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</si>
  <si>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</si>
  <si>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</si>
  <si>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</si>
  <si>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</si>
  <si>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</si>
  <si>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</si>
  <si>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</si>
  <si>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</si>
  <si>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</si>
  <si>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</si>
  <si>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</si>
  <si>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</si>
  <si>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</si>
  <si>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</si>
  <si>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</si>
  <si>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</si>
  <si>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</si>
  <si>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</si>
  <si>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</si>
  <si>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</si>
  <si>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</si>
  <si>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</si>
  <si>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</si>
  <si>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</si>
  <si>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</si>
  <si>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</si>
  <si>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</si>
  <si>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</si>
  <si>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</si>
  <si>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</si>
  <si>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</si>
  <si>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</si>
  <si>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</si>
  <si>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</si>
  <si>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</si>
  <si>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</si>
  <si>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</si>
  <si>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</si>
  <si>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</si>
  <si>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</si>
  <si>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</si>
  <si>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</si>
  <si>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</si>
  <si>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</si>
  <si>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</si>
  <si>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</si>
  <si>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</si>
  <si>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</si>
  <si>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</si>
  <si>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</si>
  <si>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</si>
  <si>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</si>
  <si>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</si>
  <si>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</si>
  <si>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</si>
  <si>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</si>
  <si>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</si>
  <si>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</si>
  <si>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</si>
  <si>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</si>
  <si>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</si>
  <si>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</si>
  <si>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</si>
  <si>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</si>
  <si>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</si>
  <si>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</si>
  <si>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</si>
  <si>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</si>
  <si>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</si>
  <si>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</si>
  <si>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</si>
  <si>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</si>
  <si>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</si>
  <si>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</si>
  <si>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</si>
  <si>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</si>
  <si>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</si>
  <si>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</si>
  <si>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</si>
  <si>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</si>
  <si>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</si>
  <si>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</si>
  <si>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</si>
  <si>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</si>
  <si>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</si>
  <si>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</si>
  <si>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</si>
  <si>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</si>
  <si>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</si>
  <si>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</si>
  <si>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</si>
  <si>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</si>
  <si>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</si>
  <si>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</si>
  <si>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</si>
  <si>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</si>
  <si>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</si>
  <si>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</si>
  <si>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</si>
  <si>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</si>
  <si>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</si>
  <si>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</si>
  <si>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</si>
  <si>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</si>
  <si>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</si>
  <si>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</si>
  <si>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</si>
  <si>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</si>
  <si>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</si>
  <si>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</si>
  <si>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</si>
  <si>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</si>
  <si>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</si>
  <si>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</si>
  <si>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</si>
  <si>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</si>
  <si>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</si>
  <si>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</si>
  <si>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</si>
  <si>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</si>
  <si>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</si>
  <si>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</si>
  <si>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</si>
  <si>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</si>
  <si>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</si>
  <si>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</si>
  <si>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</si>
  <si>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</si>
  <si>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</si>
  <si>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</si>
  <si>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</si>
  <si>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</si>
  <si>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</si>
  <si>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</si>
  <si>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</si>
  <si>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</si>
  <si>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</si>
  <si>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</si>
  <si>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</si>
  <si>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</si>
  <si>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</si>
  <si>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</si>
  <si>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</si>
  <si>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</si>
  <si>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</si>
  <si>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</si>
  <si>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</si>
  <si>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</si>
  <si>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</si>
  <si>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</si>
  <si>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</si>
  <si>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</si>
  <si>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</si>
  <si>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</si>
  <si>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</si>
  <si>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</si>
  <si>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</si>
  <si>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</si>
  <si>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</si>
  <si>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</si>
  <si>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</si>
  <si>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</si>
  <si>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</si>
  <si>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</si>
  <si>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</si>
  <si>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</si>
  <si>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</si>
  <si>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</si>
  <si>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</si>
  <si>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</si>
  <si>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</si>
  <si>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</si>
  <si>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</si>
  <si>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</si>
  <si>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</si>
  <si>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</si>
  <si>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</si>
  <si>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</si>
  <si>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</si>
  <si>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</si>
  <si>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</si>
  <si>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</si>
  <si>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</si>
  <si>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</si>
  <si>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</si>
  <si>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</si>
  <si>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</si>
  <si>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</si>
  <si>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</si>
  <si>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</si>
  <si>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</si>
  <si>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</si>
  <si>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</si>
  <si>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</si>
  <si>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</si>
  <si>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</si>
  <si>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</si>
  <si>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</si>
  <si>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</si>
  <si>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</si>
  <si>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</si>
  <si>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</si>
  <si>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</si>
  <si>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</si>
  <si>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</si>
  <si>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</si>
  <si>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</si>
  <si>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</si>
  <si>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</si>
  <si>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</si>
  <si>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</si>
  <si>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</si>
  <si>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</si>
  <si>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</si>
  <si>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</si>
  <si>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</si>
  <si>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</si>
  <si>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</si>
  <si>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</si>
  <si>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</si>
  <si>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</si>
  <si>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</si>
  <si>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</si>
  <si>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</si>
  <si>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</si>
  <si>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</si>
  <si>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</si>
  <si>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</si>
  <si>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</si>
  <si>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</si>
  <si>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</si>
  <si>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</si>
  <si>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</si>
  <si>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</si>
  <si>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</si>
  <si>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</si>
  <si>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</si>
  <si>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</si>
  <si>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</si>
  <si>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</si>
  <si>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</si>
  <si>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</si>
  <si>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</si>
  <si>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</si>
  <si>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</si>
  <si>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</si>
  <si>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</si>
  <si>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</si>
  <si>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</si>
  <si>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</si>
  <si>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</si>
  <si>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</si>
  <si>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</si>
  <si>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</si>
  <si>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</si>
  <si>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</si>
  <si>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</si>
  <si>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</si>
  <si>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</si>
  <si>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</si>
  <si>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</si>
  <si>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</si>
  <si>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</si>
  <si>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</si>
  <si>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</si>
  <si>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</si>
  <si>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</si>
  <si>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</si>
  <si>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</si>
  <si>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</si>
  <si>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</si>
  <si>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</si>
  <si>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</si>
  <si>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</si>
  <si>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</si>
  <si>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</si>
  <si>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</si>
  <si>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</si>
  <si>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</si>
  <si>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</si>
  <si>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</si>
  <si>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</si>
  <si>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</si>
  <si>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</si>
  <si>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</si>
  <si>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</si>
  <si>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</si>
  <si>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</si>
  <si>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</si>
  <si>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</si>
  <si>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</si>
  <si>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</si>
  <si>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</si>
  <si>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</si>
  <si>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</si>
  <si>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</si>
  <si>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</si>
  <si>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</si>
  <si>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</si>
  <si>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</si>
  <si>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</si>
  <si>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</si>
  <si>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</si>
  <si>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</si>
  <si>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</si>
  <si>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</si>
  <si>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</si>
  <si>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</si>
  <si>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</si>
  <si>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</si>
  <si>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</si>
  <si>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</si>
  <si>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</si>
  <si>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</si>
  <si>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</si>
  <si>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</si>
  <si>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</si>
  <si>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</si>
  <si>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</si>
  <si>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</si>
  <si>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</si>
  <si>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</si>
  <si>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</si>
  <si>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</si>
  <si>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</si>
  <si>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</si>
  <si>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</si>
  <si>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</si>
  <si>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</si>
  <si>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</si>
  <si>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</si>
  <si>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</si>
  <si>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</si>
  <si>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</si>
  <si>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</si>
  <si>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</si>
  <si>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</si>
  <si>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</si>
  <si>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</si>
  <si>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</si>
  <si>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</si>
  <si>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</si>
  <si>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</si>
  <si>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</si>
  <si>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</si>
  <si>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</si>
  <si>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</si>
  <si>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</si>
  <si>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</si>
  <si>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</si>
  <si>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</si>
  <si>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</si>
  <si>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</si>
  <si>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</si>
  <si>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</si>
  <si>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</si>
  <si>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</si>
  <si>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</si>
  <si>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</si>
  <si>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</si>
  <si>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</si>
  <si>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</si>
  <si>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</si>
  <si>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</si>
  <si>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</si>
  <si>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</si>
  <si>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</si>
  <si>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</si>
  <si>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</si>
  <si>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</si>
  <si>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</si>
  <si>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</si>
  <si>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</si>
  <si>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</si>
  <si>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</si>
  <si>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</si>
  <si>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</si>
  <si>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</si>
  <si>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</si>
  <si>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</si>
  <si>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</si>
  <si>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</si>
  <si>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</si>
  <si>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</si>
  <si>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</si>
  <si>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</si>
  <si>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</si>
  <si>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</si>
  <si>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</si>
  <si>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</si>
  <si>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</si>
  <si>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</si>
  <si>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</si>
  <si>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</si>
  <si>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</si>
  <si>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</si>
  <si>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</si>
  <si>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</si>
  <si>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</si>
  <si>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</si>
  <si>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</si>
  <si>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</si>
  <si>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</si>
  <si>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</si>
  <si>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</si>
  <si>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</si>
  <si>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</si>
  <si>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</si>
  <si>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</si>
  <si>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</si>
  <si>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</si>
  <si>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</si>
  <si>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</si>
  <si>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</si>
  <si>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</si>
  <si>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</si>
  <si>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</si>
  <si>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</si>
  <si>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</si>
  <si>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</si>
  <si>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</si>
  <si>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</si>
  <si>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</si>
  <si>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</si>
  <si>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</si>
  <si>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</si>
  <si>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</si>
  <si>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</si>
  <si>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</si>
  <si>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</si>
  <si>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</si>
  <si>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</si>
  <si>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</si>
  <si>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</si>
  <si>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</si>
  <si>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</si>
  <si>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</si>
  <si>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</si>
  <si>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</si>
  <si>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</si>
  <si>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</si>
  <si>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</si>
  <si>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</si>
  <si>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</si>
  <si>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</si>
  <si>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</si>
  <si>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</si>
  <si>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</si>
  <si>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</si>
  <si>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</si>
  <si>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</si>
  <si>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</si>
  <si>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</si>
  <si>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</si>
  <si>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</si>
  <si>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</si>
  <si>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</si>
  <si>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</si>
  <si>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</si>
  <si>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</si>
  <si>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</si>
  <si>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</si>
  <si>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</si>
  <si>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</si>
  <si>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</si>
  <si>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</si>
  <si>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</si>
  <si>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</si>
  <si>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</si>
  <si>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</si>
  <si>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</si>
  <si>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</si>
  <si>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</si>
  <si>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</si>
  <si>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</si>
  <si>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</si>
  <si>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</si>
  <si>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</si>
  <si>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</si>
  <si>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</si>
  <si>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</si>
  <si>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</si>
  <si>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</si>
  <si>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</si>
  <si>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</si>
  <si>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</si>
  <si>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</si>
  <si>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</si>
  <si>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</si>
  <si>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</si>
  <si>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</si>
  <si>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</si>
  <si>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</si>
  <si>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</si>
  <si>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</si>
  <si>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</si>
  <si>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</si>
  <si>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</si>
  <si>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</si>
  <si>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</si>
  <si>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</si>
  <si>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</si>
  <si>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</si>
  <si>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</si>
  <si>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</si>
  <si>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</si>
  <si>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</si>
  <si>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</si>
  <si>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</si>
  <si>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</si>
  <si>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</si>
  <si>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</si>
  <si>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</si>
  <si>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</si>
  <si>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</si>
  <si>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</si>
  <si>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</si>
  <si>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</si>
  <si>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</si>
  <si>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</si>
  <si>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</si>
  <si>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</si>
  <si>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</si>
  <si>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</si>
  <si>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</si>
  <si>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</si>
  <si>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</si>
  <si>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</si>
  <si>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</si>
  <si>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</si>
  <si>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</si>
  <si>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</si>
  <si>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</si>
  <si>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</si>
  <si>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</si>
  <si>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</si>
  <si>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</si>
  <si>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</si>
  <si>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</si>
  <si>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</si>
  <si>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</si>
  <si>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</si>
  <si>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</si>
  <si>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</si>
  <si>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</si>
  <si>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</si>
  <si>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</si>
  <si>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</si>
  <si>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</si>
  <si>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</si>
  <si>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</si>
  <si>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</si>
  <si>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</si>
  <si>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</si>
  <si>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</si>
  <si>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</si>
  <si>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</si>
  <si>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</si>
  <si>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</si>
  <si>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</si>
  <si>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</si>
  <si>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</si>
  <si>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</si>
  <si>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</si>
  <si>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</si>
  <si>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</si>
  <si>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</si>
  <si>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</si>
  <si>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</si>
  <si>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</si>
  <si>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</si>
  <si>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</si>
  <si>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</si>
  <si>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</si>
  <si>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</si>
  <si>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</si>
  <si>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</si>
  <si>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</si>
  <si>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</si>
  <si>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</si>
  <si>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</si>
  <si>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</si>
  <si>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</si>
  <si>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</si>
  <si>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</si>
  <si>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</si>
  <si>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</si>
  <si>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</si>
  <si>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</si>
  <si>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</si>
  <si>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</si>
  <si>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</si>
  <si>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</si>
  <si>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</si>
  <si>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</si>
  <si>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</si>
  <si>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</si>
  <si>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</si>
  <si>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</si>
  <si>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</si>
  <si>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</si>
  <si>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</si>
  <si>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</si>
  <si>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</si>
  <si>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</si>
  <si>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</si>
  <si>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</si>
  <si>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</si>
  <si>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</si>
  <si>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</si>
  <si>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</si>
  <si>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</si>
  <si>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</si>
  <si>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</si>
  <si>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</si>
  <si>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</si>
  <si>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</si>
  <si>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</si>
  <si>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</si>
  <si>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</si>
  <si>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</si>
  <si>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</si>
  <si>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</si>
  <si>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</si>
  <si>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</si>
  <si>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</si>
  <si>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</si>
  <si>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</si>
  <si>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</si>
  <si>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</si>
  <si>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</si>
  <si>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</si>
  <si>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</si>
  <si>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</si>
  <si>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</si>
  <si>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</si>
  <si>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</si>
  <si>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</si>
  <si>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</si>
  <si>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</si>
  <si>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</si>
  <si>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</si>
  <si>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</si>
  <si>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</si>
  <si>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</si>
  <si>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</si>
  <si>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</si>
  <si>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</si>
  <si>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</si>
  <si>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</si>
  <si>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</si>
  <si>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</si>
  <si>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</si>
  <si>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</si>
  <si>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</si>
  <si>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</si>
  <si>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</si>
  <si>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</si>
  <si>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</si>
  <si>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</si>
  <si>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</si>
  <si>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</si>
  <si>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</si>
  <si>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</si>
  <si>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</si>
  <si>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</si>
  <si>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</si>
  <si>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</si>
  <si>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</si>
  <si>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</si>
  <si>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</si>
  <si>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</si>
  <si>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</si>
  <si>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</si>
  <si>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</si>
  <si>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</si>
  <si>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</si>
  <si>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</si>
  <si>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</si>
  <si>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</si>
  <si>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</si>
  <si>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</si>
  <si>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</si>
  <si>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</si>
  <si>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</si>
  <si>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</si>
  <si>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</si>
  <si>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</si>
  <si>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</si>
  <si>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</si>
  <si>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</si>
  <si>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</si>
  <si>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</si>
  <si>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</si>
  <si>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</si>
  <si>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</si>
  <si>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</si>
  <si>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</si>
  <si>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</si>
  <si>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</si>
  <si>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</si>
  <si>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</si>
  <si>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</si>
  <si>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</si>
  <si>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</si>
  <si>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</si>
  <si>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</si>
  <si>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</si>
  <si>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</si>
  <si>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</si>
  <si>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</si>
  <si>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</si>
  <si>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</si>
  <si>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</si>
  <si>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</si>
  <si>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</si>
  <si>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</si>
  <si>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</si>
  <si>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</si>
  <si>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</si>
  <si>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</si>
  <si>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</si>
  <si>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</si>
  <si>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</si>
  <si>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</si>
  <si>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</si>
  <si>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</si>
  <si>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</si>
  <si>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</si>
  <si>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</si>
  <si>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</si>
  <si>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</si>
  <si>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</si>
  <si>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</si>
  <si>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</si>
  <si>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</si>
  <si>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</si>
  <si>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</si>
  <si>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</si>
  <si>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</si>
  <si>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</si>
  <si>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</si>
  <si>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</si>
  <si>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</si>
  <si>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</si>
  <si>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</si>
  <si>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</si>
  <si>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</si>
  <si>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</si>
  <si>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</si>
  <si>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</si>
  <si>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</si>
  <si>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</si>
  <si>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</si>
  <si>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</si>
  <si>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</si>
  <si>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</si>
  <si>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</si>
  <si>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</si>
  <si>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</si>
  <si>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</si>
  <si>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</si>
  <si>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</si>
  <si>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</si>
  <si>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</si>
  <si>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</si>
  <si>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</si>
  <si>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</si>
  <si>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</si>
  <si>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</si>
  <si>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</si>
  <si>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</si>
  <si>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</si>
  <si>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</si>
  <si>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</si>
  <si>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</si>
  <si>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</si>
  <si>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</si>
  <si>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</si>
  <si>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</si>
  <si>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</si>
  <si>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</si>
  <si>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</si>
  <si>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</si>
  <si>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</si>
  <si>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</si>
  <si>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</si>
  <si>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</si>
  <si>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</si>
  <si>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</si>
  <si>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</si>
  <si>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</si>
  <si>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</si>
  <si>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</si>
  <si>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</si>
  <si>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</si>
  <si>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</si>
  <si>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</si>
  <si>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</si>
  <si>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</si>
  <si>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</si>
  <si>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</si>
  <si>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</si>
  <si>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</si>
  <si>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</si>
  <si>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</si>
  <si>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</si>
  <si>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</si>
  <si>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</si>
  <si>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</si>
  <si>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</si>
  <si>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</si>
  <si>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</si>
  <si>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</si>
  <si>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</si>
  <si>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</si>
  <si>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</si>
  <si>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</si>
  <si>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</si>
  <si>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</si>
  <si>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</si>
  <si>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</si>
  <si>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</si>
  <si>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</si>
  <si>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</si>
  <si>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</si>
  <si>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</si>
  <si>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</si>
  <si>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</si>
  <si>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</si>
  <si>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</si>
  <si>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</si>
  <si>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</si>
  <si>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</si>
  <si>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</si>
  <si>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</si>
  <si>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</si>
  <si>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</si>
  <si>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</si>
  <si>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</si>
  <si>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</si>
  <si>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</si>
  <si>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</si>
  <si>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</si>
  <si>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</si>
  <si>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</si>
  <si>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</si>
  <si>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</si>
  <si>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</si>
  <si>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</si>
  <si>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</si>
  <si>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</si>
  <si>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</si>
  <si>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</si>
  <si>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</si>
  <si>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</si>
  <si>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</si>
  <si>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</si>
  <si>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</si>
  <si>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</si>
  <si>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</si>
  <si>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</si>
  <si>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</si>
  <si>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</si>
  <si>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</si>
  <si>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</si>
  <si>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</si>
  <si>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</si>
  <si>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</si>
  <si>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</si>
  <si>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</si>
  <si>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</si>
  <si>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</si>
  <si>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</si>
  <si>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</si>
  <si>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</si>
  <si>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</si>
  <si>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</si>
  <si>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</si>
  <si>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</si>
  <si>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</si>
  <si>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</si>
  <si>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</si>
  <si>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</si>
  <si>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</si>
  <si>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</si>
  <si>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</si>
  <si>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</si>
  <si>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</si>
  <si>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</si>
  <si>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</si>
  <si>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</si>
  <si>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</si>
  <si>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</si>
  <si>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</si>
  <si>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</si>
  <si>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</si>
  <si>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</si>
  <si>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</si>
  <si>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</si>
  <si>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</si>
  <si>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</si>
  <si>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</si>
  <si>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</si>
  <si>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</si>
  <si>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</si>
  <si>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</si>
  <si>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</si>
  <si>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</si>
  <si>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</si>
  <si>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</si>
  <si>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</si>
  <si>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</si>
  <si>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</si>
  <si>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</si>
  <si>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</si>
  <si>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</si>
  <si>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</si>
  <si>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</si>
  <si>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</si>
  <si>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</si>
  <si>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</si>
  <si>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</si>
  <si>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</si>
  <si>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</si>
  <si>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</si>
  <si>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</si>
  <si>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</si>
  <si>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</si>
  <si>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</si>
  <si>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</si>
  <si>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</si>
  <si>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</si>
  <si>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</si>
  <si>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</si>
  <si>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</si>
  <si>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</si>
  <si>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</si>
  <si>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</si>
  <si>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</si>
  <si>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</si>
  <si>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</si>
  <si>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</si>
  <si>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</si>
  <si>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</si>
  <si>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</si>
  <si>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</si>
  <si>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</si>
  <si>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</si>
  <si>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</si>
  <si>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</si>
  <si>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</si>
  <si>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</si>
  <si>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</si>
  <si>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</si>
  <si>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</si>
  <si>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</si>
  <si>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</si>
  <si>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</si>
  <si>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</si>
  <si>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</si>
  <si>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</si>
  <si>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</si>
  <si>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</si>
  <si>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</si>
  <si>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</si>
  <si>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</si>
  <si>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</si>
  <si>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</si>
  <si>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</si>
  <si>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</si>
  <si>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</si>
  <si>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</si>
  <si>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</si>
  <si>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</si>
  <si>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</si>
  <si>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</si>
  <si>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</si>
  <si>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</si>
  <si>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</si>
  <si>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</si>
  <si>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</si>
  <si>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</si>
  <si>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</si>
  <si>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</si>
  <si>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</si>
  <si>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</si>
  <si>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</si>
  <si>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</si>
  <si>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</si>
  <si>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</si>
  <si>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</si>
  <si>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</si>
  <si>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</si>
  <si>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</si>
  <si>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</si>
  <si>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</si>
  <si>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</si>
  <si>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</si>
  <si>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</si>
  <si>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</si>
  <si>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</si>
  <si>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</si>
  <si>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</si>
  <si>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</si>
  <si>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</si>
  <si>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</si>
  <si>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</si>
  <si>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</si>
  <si>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</si>
  <si>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</si>
  <si>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</si>
  <si>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</si>
  <si>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</si>
  <si>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</si>
  <si>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</si>
  <si>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</si>
  <si>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</si>
  <si>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</si>
  <si>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</si>
  <si>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</si>
  <si>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</si>
  <si>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</si>
  <si>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</si>
  <si>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</si>
  <si>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</si>
  <si>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</si>
  <si>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</si>
  <si>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</si>
  <si>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</si>
  <si>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</si>
  <si>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</si>
  <si>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</si>
  <si>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</si>
  <si>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</si>
  <si>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</si>
  <si>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</si>
  <si>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</si>
  <si>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</si>
  <si>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</si>
  <si>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</si>
  <si>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</si>
  <si>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</si>
  <si>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</si>
  <si>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</si>
  <si>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</si>
  <si>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</si>
  <si>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</si>
  <si>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</si>
  <si>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</si>
  <si>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</si>
  <si>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</si>
  <si>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</si>
  <si>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</si>
  <si>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</si>
  <si>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</si>
  <si>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</si>
  <si>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</si>
  <si>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</si>
  <si>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</si>
  <si>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</si>
  <si>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</si>
  <si>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</si>
  <si>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</si>
  <si>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</si>
  <si>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</si>
  <si>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</si>
  <si>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</si>
  <si>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</si>
  <si>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</si>
  <si>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</si>
  <si>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</si>
  <si>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</si>
  <si>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</si>
  <si>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</si>
  <si>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</si>
  <si>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</si>
  <si>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</si>
  <si>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</si>
  <si>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</si>
  <si>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</si>
  <si>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</si>
  <si>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</si>
  <si>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</si>
  <si>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</si>
  <si>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</si>
  <si>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</si>
  <si>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</si>
  <si>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</si>
  <si>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</si>
  <si>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</si>
  <si>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</si>
  <si>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</si>
  <si>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</si>
  <si>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</si>
  <si>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</si>
  <si>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</si>
  <si>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</si>
  <si>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</si>
  <si>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</si>
  <si>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</si>
  <si>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</si>
  <si>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</si>
  <si>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</si>
  <si>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</si>
  <si>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</si>
  <si>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</si>
  <si>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</si>
  <si>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</si>
  <si>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</si>
  <si>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</si>
  <si>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</si>
  <si>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</si>
  <si>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</si>
  <si>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</si>
  <si>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</si>
  <si>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</si>
  <si>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</si>
  <si>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</si>
  <si>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</si>
  <si>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</si>
  <si>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</si>
  <si>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</si>
  <si>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</si>
  <si>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</si>
  <si>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</si>
  <si>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</si>
  <si>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</si>
  <si>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</si>
  <si>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</si>
  <si>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</si>
  <si>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</si>
  <si>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</si>
  <si>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</si>
  <si>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</si>
  <si>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</si>
  <si>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</si>
  <si>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</si>
  <si>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</si>
  <si>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</si>
  <si>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</si>
  <si>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</si>
  <si>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</si>
  <si>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</si>
  <si>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</si>
  <si>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</si>
  <si>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</si>
  <si>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</si>
  <si>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</si>
  <si>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</si>
  <si>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</si>
  <si>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</si>
  <si>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</si>
  <si>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</si>
  <si>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</si>
  <si>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</si>
  <si>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</si>
  <si>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</si>
  <si>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</si>
  <si>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</si>
  <si>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</si>
  <si>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</si>
  <si>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</si>
  <si>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</si>
  <si>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</si>
  <si>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</si>
  <si>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</si>
  <si>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</si>
  <si>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</si>
  <si>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</si>
  <si>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</si>
  <si>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</si>
  <si>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</si>
  <si>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</si>
  <si>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</si>
  <si>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</si>
  <si>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</si>
  <si>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</si>
  <si>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</si>
  <si>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</si>
  <si>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</si>
  <si>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</si>
  <si>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</si>
  <si>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</si>
  <si>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</si>
  <si>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</si>
  <si>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</si>
  <si>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</si>
  <si>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</si>
  <si>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</si>
  <si>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</si>
  <si>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</si>
  <si>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</si>
  <si>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</si>
  <si>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</si>
  <si>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</si>
  <si>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</si>
  <si>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</si>
  <si>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</si>
  <si>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</si>
  <si>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</si>
  <si>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</si>
  <si>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</si>
  <si>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</si>
  <si>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</si>
  <si>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</si>
  <si>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</si>
  <si>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</si>
  <si>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</si>
  <si>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</si>
  <si>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</si>
  <si>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</si>
  <si>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</si>
  <si>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</si>
  <si>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</si>
  <si>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</si>
  <si>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</si>
  <si>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</si>
  <si>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</si>
  <si>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</si>
  <si>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</si>
  <si>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</si>
  <si>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</si>
  <si>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</si>
  <si>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</si>
  <si>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</si>
  <si>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</si>
  <si>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</si>
  <si>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</si>
  <si>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</si>
  <si>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</si>
  <si>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</si>
  <si>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</si>
  <si>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</si>
  <si>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</si>
  <si>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</si>
  <si>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</si>
  <si>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</si>
  <si>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</si>
  <si>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</si>
  <si>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</si>
  <si>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</si>
  <si>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</si>
  <si>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</si>
  <si>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</si>
  <si>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</si>
  <si>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</si>
  <si>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</si>
  <si>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</si>
  <si>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</si>
  <si>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</si>
  <si>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</si>
  <si>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</si>
  <si>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</si>
  <si>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</si>
  <si>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</si>
  <si>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</si>
  <si>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</si>
  <si>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</si>
  <si>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</si>
  <si>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</si>
  <si>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</si>
  <si>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</si>
  <si>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</si>
  <si>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</si>
  <si>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</si>
  <si>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</si>
  <si>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</si>
  <si>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</si>
  <si>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</si>
  <si>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</si>
  <si>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</si>
  <si>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</si>
  <si>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</si>
  <si>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</si>
  <si>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</si>
  <si>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</si>
  <si>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</si>
  <si>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</si>
  <si>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</si>
  <si>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</si>
  <si>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</si>
  <si>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</si>
  <si>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</si>
  <si>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</si>
  <si>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</si>
  <si>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</si>
  <si>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</si>
  <si>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</si>
  <si>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</si>
  <si>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</si>
  <si>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</si>
  <si>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</si>
  <si>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</si>
  <si>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</si>
  <si>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</si>
  <si>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</si>
  <si>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</si>
  <si>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</si>
  <si>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</si>
  <si>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</si>
  <si>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</si>
  <si>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</si>
  <si>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</si>
  <si>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</si>
  <si>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</si>
  <si>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</si>
  <si>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</si>
  <si>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</si>
  <si>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</si>
  <si>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</si>
  <si>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</si>
  <si>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</si>
  <si>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</si>
  <si>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</si>
  <si>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</si>
  <si>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</si>
  <si>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</si>
  <si>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</si>
  <si>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</si>
  <si>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</si>
  <si>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</si>
  <si>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</si>
  <si>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</si>
  <si>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</si>
  <si>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</si>
  <si>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</si>
  <si>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</si>
  <si>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</si>
  <si>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</si>
  <si>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</si>
  <si>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</si>
  <si>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</si>
  <si>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</si>
  <si>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</si>
  <si>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</si>
  <si>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</si>
  <si>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</si>
  <si>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</si>
  <si>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</si>
  <si>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</si>
  <si>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</si>
  <si>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</si>
  <si>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</si>
  <si>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</si>
  <si>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</si>
  <si>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</si>
  <si>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</si>
  <si>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</si>
  <si>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</si>
  <si>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</si>
  <si>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</si>
  <si>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</si>
  <si>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</si>
  <si>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</si>
  <si>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</si>
  <si>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</si>
  <si>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</si>
  <si>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</si>
  <si>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</si>
  <si>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</si>
  <si>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</si>
  <si>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</si>
  <si>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</si>
  <si>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</si>
  <si>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</si>
  <si>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</si>
  <si>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</si>
  <si>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</si>
  <si>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</si>
  <si>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</si>
  <si>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</si>
  <si>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</si>
  <si>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</si>
  <si>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</si>
  <si>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</si>
  <si>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</si>
  <si>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</si>
  <si>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</si>
  <si>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</si>
  <si>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</si>
  <si>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</si>
  <si>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</si>
  <si>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</si>
  <si>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</si>
  <si>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</si>
  <si>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</si>
  <si>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</si>
  <si>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</si>
  <si>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</si>
  <si>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</si>
  <si>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</si>
  <si>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</si>
  <si>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</si>
  <si>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</si>
  <si>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</si>
  <si>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</si>
  <si>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</si>
  <si>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</si>
  <si>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</si>
  <si>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</si>
  <si>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</si>
  <si>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</si>
  <si>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</si>
  <si>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</si>
  <si>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</si>
  <si>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</si>
  <si>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</si>
  <si>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</si>
  <si>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</si>
  <si>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</si>
  <si>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</si>
  <si>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</si>
  <si>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</si>
  <si>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</si>
  <si>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</si>
  <si>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</si>
  <si>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</si>
  <si>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</si>
  <si>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</si>
  <si>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</si>
  <si>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</si>
  <si>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</si>
  <si>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</si>
  <si>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</si>
  <si>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</si>
  <si>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</si>
  <si>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</si>
  <si>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</si>
  <si>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</si>
  <si>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</si>
  <si>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</si>
  <si>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</si>
  <si>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</si>
  <si>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</si>
  <si>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</si>
  <si>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</si>
  <si>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</si>
  <si>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</si>
  <si>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</si>
  <si>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</si>
  <si>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</si>
  <si>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</si>
  <si>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</si>
  <si>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</si>
  <si>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</si>
  <si>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</si>
  <si>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</si>
  <si>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</si>
  <si>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</si>
  <si>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</si>
  <si>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</si>
  <si>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</si>
  <si>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</si>
  <si>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</si>
  <si>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</si>
  <si>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</si>
  <si>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</si>
  <si>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</si>
  <si>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</si>
  <si>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</si>
  <si>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</si>
  <si>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</si>
  <si>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</si>
  <si>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</si>
  <si>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</si>
  <si>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</si>
  <si>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</si>
  <si>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</si>
  <si>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</si>
  <si>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</si>
  <si>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</si>
  <si>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</si>
  <si>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</si>
  <si>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</si>
  <si>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</si>
  <si>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</si>
  <si>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</si>
  <si>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</si>
  <si>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</si>
  <si>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</si>
  <si>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</si>
  <si>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</si>
  <si>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</si>
  <si>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</si>
  <si>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</si>
  <si>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</si>
  <si>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</si>
  <si>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</si>
  <si>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</si>
  <si>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</si>
  <si>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</si>
  <si>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</si>
  <si>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</si>
  <si>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</si>
  <si>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</si>
  <si>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</si>
  <si>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</si>
  <si>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</si>
  <si>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</si>
  <si>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</si>
  <si>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</si>
  <si>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</si>
  <si>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</si>
  <si>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</si>
  <si>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</si>
  <si>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</si>
  <si>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</si>
  <si>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</si>
  <si>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</si>
  <si>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</si>
  <si>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</si>
  <si>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</si>
  <si>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</si>
  <si>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</si>
  <si>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</si>
  <si>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</si>
  <si>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</si>
  <si>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</si>
  <si>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</si>
  <si>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</si>
  <si>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</si>
  <si>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</si>
  <si>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</si>
  <si>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</si>
  <si>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</si>
  <si>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</si>
  <si>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</si>
  <si>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</si>
  <si>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</si>
  <si>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</si>
  <si>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</si>
  <si>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</si>
  <si>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</si>
  <si>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</si>
  <si>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</si>
  <si>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</si>
  <si>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</si>
  <si>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</si>
  <si>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</si>
  <si>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</si>
  <si>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</si>
  <si>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</si>
  <si>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</si>
  <si>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</si>
  <si>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</si>
  <si>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</si>
  <si>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</si>
  <si>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</si>
  <si>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</si>
  <si>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</si>
  <si>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</si>
  <si>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</si>
  <si>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</si>
  <si>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</si>
  <si>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</si>
  <si>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</si>
  <si>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</si>
  <si>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</si>
  <si>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</si>
  <si>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</si>
  <si>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</si>
  <si>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</si>
  <si>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</si>
  <si>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</si>
  <si>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</si>
  <si>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</si>
  <si>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</si>
  <si>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</si>
  <si>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</si>
  <si>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</si>
  <si>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</si>
  <si>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</si>
  <si>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</si>
  <si>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</si>
  <si>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</si>
  <si>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</si>
  <si>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</si>
  <si>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</si>
  <si>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</si>
  <si>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</si>
  <si>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</si>
  <si>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</si>
  <si>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</si>
  <si>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</si>
  <si>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</si>
  <si>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</si>
  <si>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</si>
  <si>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</si>
  <si>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</si>
  <si>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</si>
  <si>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</si>
  <si>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</si>
  <si>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</si>
  <si>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</si>
  <si>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</si>
  <si>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</si>
  <si>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</si>
  <si>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</si>
  <si>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</si>
  <si>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</si>
  <si>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</si>
  <si>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</si>
  <si>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</si>
  <si>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</si>
  <si>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</si>
  <si>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</si>
  <si>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</si>
  <si>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</si>
  <si>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</si>
  <si>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</si>
  <si>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</si>
  <si>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</si>
  <si>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</si>
  <si>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</si>
  <si>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</si>
  <si>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</si>
  <si>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</si>
  <si>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</si>
  <si>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</si>
  <si>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</si>
  <si>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</si>
  <si>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</si>
  <si>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</si>
  <si>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</si>
  <si>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</si>
  <si>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</si>
  <si>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</si>
  <si>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</si>
  <si>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</si>
  <si>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</si>
  <si>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</si>
  <si>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</si>
  <si>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</si>
  <si>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</si>
  <si>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</si>
  <si>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</si>
  <si>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</si>
  <si>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</si>
  <si>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</si>
  <si>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</si>
  <si>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</si>
  <si>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</si>
  <si>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</si>
  <si>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</si>
  <si>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</si>
  <si>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</si>
  <si>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</si>
  <si>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</si>
  <si>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</si>
  <si>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</si>
  <si>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</si>
  <si>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</si>
  <si>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</si>
  <si>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</si>
  <si>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</si>
  <si>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</si>
  <si>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</si>
  <si>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</si>
  <si>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</si>
  <si>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</si>
  <si>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</si>
  <si>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</si>
  <si>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</si>
  <si>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</si>
  <si>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</si>
  <si>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</si>
  <si>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</si>
  <si>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</si>
  <si>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</si>
  <si>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</si>
  <si>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</si>
  <si>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</si>
  <si>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</si>
  <si>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</si>
  <si>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</si>
  <si>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</si>
  <si>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</si>
  <si>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</si>
  <si>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</si>
  <si>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</si>
  <si>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</si>
  <si>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</si>
  <si>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</si>
  <si>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</si>
  <si>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</si>
  <si>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</si>
  <si>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</si>
  <si>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</si>
  <si>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</si>
  <si>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</si>
  <si>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</si>
  <si>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</si>
  <si>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</si>
  <si>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</si>
  <si>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</si>
  <si>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</si>
  <si>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</si>
  <si>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</si>
  <si>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</si>
  <si>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</si>
  <si>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</si>
  <si>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</si>
  <si>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</si>
  <si>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</si>
  <si>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</si>
  <si>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</si>
  <si>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</si>
  <si>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</si>
  <si>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</si>
  <si>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</si>
  <si>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</si>
  <si>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</si>
  <si>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</si>
  <si>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</si>
  <si>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</si>
  <si>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</si>
  <si>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</si>
  <si>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</si>
  <si>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</si>
  <si>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</si>
  <si>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</si>
  <si>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</si>
  <si>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</si>
  <si>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</si>
  <si>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</si>
  <si>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</si>
  <si>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</si>
  <si>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</si>
  <si>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</si>
  <si>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</si>
  <si>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</si>
  <si>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</si>
  <si>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</si>
  <si>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</si>
  <si>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</si>
  <si>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</si>
  <si>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</si>
  <si>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</si>
  <si>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</si>
  <si>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</si>
  <si>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</si>
  <si>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</si>
  <si>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</si>
  <si>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</si>
  <si>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</si>
  <si>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</si>
  <si>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</si>
  <si>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</si>
  <si>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</si>
  <si>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</si>
  <si>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</si>
  <si>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</si>
  <si>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</si>
  <si>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</si>
  <si>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</si>
  <si>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</si>
  <si>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</si>
  <si>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</si>
  <si>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</si>
  <si>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</si>
  <si>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</si>
  <si>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</si>
  <si>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</si>
  <si>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</si>
  <si>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</si>
  <si>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</si>
  <si>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</si>
  <si>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</si>
  <si>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</si>
  <si>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</si>
  <si>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</si>
  <si>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</si>
  <si>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</si>
  <si>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</si>
  <si>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</si>
  <si>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</si>
  <si>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</si>
  <si>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</si>
  <si>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</si>
  <si>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</si>
  <si>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</si>
  <si>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</si>
  <si>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</si>
  <si>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</si>
  <si>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</si>
  <si>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</si>
  <si>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</si>
  <si>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</si>
  <si>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</si>
  <si>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</si>
  <si>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</si>
  <si>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</si>
  <si>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</si>
  <si>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</si>
  <si>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</si>
  <si>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</si>
  <si>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</si>
  <si>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</si>
  <si>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</si>
  <si>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</si>
  <si>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</si>
  <si>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</si>
  <si>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</si>
  <si>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</si>
  <si>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</si>
  <si>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</si>
  <si>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</si>
  <si>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</si>
  <si>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</si>
  <si>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</si>
  <si>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</si>
  <si>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</si>
  <si>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</si>
  <si>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</si>
  <si>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</si>
  <si>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</si>
  <si>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</si>
  <si>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</si>
  <si>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</si>
  <si>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</si>
  <si>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</si>
  <si>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</si>
  <si>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</si>
  <si>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</si>
  <si>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</si>
  <si>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</si>
  <si>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</si>
  <si>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</si>
  <si>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</si>
  <si>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</si>
  <si>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</si>
  <si>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</si>
  <si>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</si>
  <si>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</si>
  <si>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</si>
  <si>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</si>
  <si>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</si>
  <si>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</si>
  <si>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</si>
  <si>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</si>
  <si>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</si>
  <si>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</si>
  <si>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</si>
  <si>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</si>
  <si>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</si>
  <si>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</si>
  <si>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</si>
  <si>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</si>
  <si>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</si>
  <si>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</si>
  <si>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</si>
  <si>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</si>
  <si>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</si>
  <si>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</si>
  <si>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</si>
  <si>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</si>
  <si>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</si>
  <si>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</si>
  <si>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</si>
  <si>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</si>
  <si>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</si>
  <si>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</si>
  <si>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</si>
  <si>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</si>
  <si>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</si>
  <si>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</si>
  <si>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</si>
  <si>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</si>
  <si>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</si>
  <si>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</si>
  <si>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</si>
  <si>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</si>
  <si>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</si>
  <si>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</si>
  <si>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</si>
  <si>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</si>
  <si>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</si>
  <si>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</si>
  <si>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</si>
  <si>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</si>
  <si>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</si>
  <si>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</si>
  <si>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</si>
  <si>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</si>
  <si>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</si>
  <si>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</si>
  <si>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</si>
  <si>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</si>
  <si>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</si>
  <si>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</si>
  <si>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</si>
  <si>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</si>
  <si>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</si>
  <si>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</si>
  <si>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</si>
  <si>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</si>
  <si>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</si>
  <si>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</si>
  <si>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</si>
  <si>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</si>
  <si>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</si>
  <si>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</si>
  <si>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</si>
  <si>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</si>
  <si>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</si>
  <si>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</si>
  <si>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</si>
  <si>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</si>
  <si>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</si>
  <si>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</si>
  <si>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</si>
  <si>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</si>
  <si>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</si>
  <si>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</si>
  <si>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</si>
  <si>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</si>
  <si>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</si>
  <si>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</si>
  <si>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</si>
  <si>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</si>
  <si>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</si>
  <si>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</si>
  <si>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</si>
  <si>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</si>
  <si>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</si>
  <si>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</si>
  <si>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</si>
  <si>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</si>
  <si>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</si>
  <si>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</si>
  <si>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</si>
  <si>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</si>
  <si>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</si>
  <si>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</si>
  <si>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</si>
  <si>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</si>
  <si>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</si>
  <si>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</si>
  <si>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</si>
  <si>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</si>
  <si>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</si>
  <si>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</si>
  <si>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</si>
  <si>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</si>
  <si>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</si>
  <si>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</si>
  <si>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</si>
  <si>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</si>
  <si>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</si>
  <si>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</si>
  <si>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</si>
  <si>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</si>
  <si>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</si>
  <si>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</si>
  <si>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</si>
  <si>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</si>
  <si>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</si>
  <si>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</si>
  <si>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</si>
  <si>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</si>
  <si>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</si>
  <si>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</si>
  <si>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</si>
  <si>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</si>
  <si>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</si>
  <si>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</si>
  <si>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</si>
  <si>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</si>
  <si>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</si>
  <si>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</si>
  <si>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</si>
  <si>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</si>
  <si>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</si>
  <si>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</si>
  <si>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</si>
  <si>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</si>
  <si>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</si>
  <si>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</si>
  <si>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</si>
  <si>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</si>
  <si>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</si>
  <si>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</si>
  <si>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</si>
  <si>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</si>
  <si>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</si>
  <si>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</si>
  <si>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</si>
  <si>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</si>
  <si>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</si>
  <si>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</si>
  <si>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</si>
  <si>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</si>
  <si>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</si>
  <si>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</si>
  <si>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</si>
  <si>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</si>
  <si>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</si>
  <si>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</si>
  <si>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</si>
  <si>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</si>
  <si>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</si>
  <si>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</si>
  <si>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</si>
  <si>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</si>
  <si>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</si>
  <si>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</si>
  <si>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</si>
  <si>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</si>
  <si>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</si>
  <si>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</si>
  <si>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</si>
  <si>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</si>
  <si>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</si>
  <si>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</si>
  <si>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</si>
  <si>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</si>
  <si>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</si>
  <si>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</si>
  <si>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</si>
  <si>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</si>
  <si>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</si>
  <si>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</si>
  <si>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</si>
  <si>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</si>
  <si>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</si>
  <si>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</si>
  <si>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</si>
  <si>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</si>
  <si>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</si>
  <si>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</si>
  <si>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</si>
  <si>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</si>
  <si>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</si>
  <si>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</si>
  <si>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</si>
  <si>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</si>
  <si>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</si>
  <si>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</si>
  <si>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</si>
  <si>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</si>
  <si>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</si>
  <si>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</si>
  <si>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</si>
  <si>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</si>
  <si>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</si>
  <si>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</si>
  <si>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</si>
  <si>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</si>
  <si>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</si>
  <si>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</si>
  <si>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</si>
  <si>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</si>
  <si>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</si>
  <si>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</si>
  <si>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</si>
  <si>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</si>
  <si>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</si>
  <si>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</si>
  <si>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</si>
  <si>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</si>
  <si>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</si>
  <si>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</si>
  <si>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</si>
  <si>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</si>
  <si>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</si>
  <si>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</si>
  <si>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</si>
  <si>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</si>
  <si>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</si>
  <si>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</si>
  <si>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</si>
  <si>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</si>
  <si>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</si>
  <si>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</si>
  <si>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</si>
  <si>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</si>
  <si>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</si>
  <si>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</si>
  <si>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</si>
  <si>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</si>
  <si>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</si>
  <si>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</si>
  <si>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</si>
  <si>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</si>
  <si>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</si>
  <si>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</si>
  <si>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</si>
  <si>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</si>
  <si>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</si>
  <si>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</si>
  <si>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</si>
  <si>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</si>
  <si>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</si>
  <si>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</si>
  <si>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</si>
  <si>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</si>
  <si>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</si>
  <si>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</si>
  <si>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</si>
  <si>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</si>
  <si>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</si>
  <si>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</si>
  <si>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</si>
  <si>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</si>
  <si>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</si>
  <si>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</si>
  <si>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</si>
  <si>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</si>
  <si>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</si>
  <si>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</si>
  <si>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</si>
  <si>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</si>
  <si>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</si>
  <si>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</si>
  <si>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</si>
  <si>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</si>
  <si>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</si>
  <si>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</si>
  <si>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</si>
  <si>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</si>
  <si>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</si>
  <si>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</si>
  <si>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</si>
  <si>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</si>
  <si>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</si>
  <si>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</si>
  <si>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</si>
  <si>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</si>
  <si>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</si>
  <si>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</si>
  <si>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</si>
  <si>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</si>
  <si>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</si>
  <si>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</si>
  <si>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</si>
  <si>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</si>
  <si>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</si>
  <si>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</si>
  <si>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</si>
  <si>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</si>
  <si>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</si>
  <si>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</si>
  <si>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</si>
  <si>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</si>
  <si>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</si>
  <si>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</si>
  <si>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</si>
  <si>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</si>
  <si>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</si>
  <si>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</si>
  <si>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</si>
  <si>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</si>
  <si>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</si>
  <si>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</si>
  <si>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</si>
  <si>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</si>
  <si>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</si>
  <si>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</si>
  <si>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</si>
  <si>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</si>
  <si>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</si>
  <si>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</si>
  <si>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</si>
  <si>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</si>
  <si>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</si>
  <si>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</si>
  <si>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</si>
  <si>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</si>
  <si>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</si>
  <si>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</si>
  <si>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</si>
  <si>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</si>
  <si>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</si>
  <si>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</si>
  <si>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</si>
  <si>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</si>
  <si>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</si>
  <si>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</si>
  <si>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</si>
  <si>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</si>
  <si>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</si>
  <si>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</si>
  <si>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</si>
  <si>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</si>
  <si>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</si>
  <si>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</si>
  <si>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</si>
  <si>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</si>
  <si>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</si>
  <si>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</si>
  <si>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</si>
  <si>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</si>
  <si>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</si>
  <si>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</si>
  <si>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</si>
  <si>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</si>
  <si>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</si>
  <si>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</si>
  <si>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</si>
  <si>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</si>
  <si>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</si>
  <si>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</si>
  <si>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</si>
  <si>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</si>
  <si>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</si>
  <si>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</si>
  <si>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</si>
  <si>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</si>
  <si>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</si>
  <si>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</si>
  <si>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</si>
  <si>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</si>
  <si>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</si>
  <si>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</si>
  <si>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</si>
  <si>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</si>
  <si>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</si>
  <si>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</si>
  <si>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</si>
  <si>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</si>
  <si>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</si>
  <si>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</si>
  <si>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</si>
  <si>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</si>
  <si>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</si>
  <si>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</si>
  <si>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</si>
  <si>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</si>
  <si>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</si>
  <si>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</si>
  <si>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</si>
  <si>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</si>
  <si>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</si>
  <si>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</si>
  <si>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</si>
  <si>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</si>
  <si>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</si>
  <si>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</si>
  <si>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</si>
  <si>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</si>
  <si>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</si>
  <si>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</si>
  <si>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</si>
  <si>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</si>
  <si>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</si>
  <si>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</si>
  <si>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</si>
  <si>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</si>
  <si>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</si>
  <si>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</si>
  <si>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</si>
  <si>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</si>
  <si>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</si>
  <si>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</si>
  <si>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</si>
  <si>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</si>
  <si>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</si>
  <si>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</si>
  <si>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</si>
  <si>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</si>
  <si>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</si>
  <si>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</si>
  <si>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</si>
  <si>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</si>
  <si>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</si>
  <si>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</si>
  <si>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</si>
  <si>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</si>
  <si>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</si>
  <si>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</si>
  <si>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</si>
  <si>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</si>
  <si>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</si>
  <si>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</si>
  <si>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</si>
  <si>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</si>
  <si>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</si>
  <si>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</si>
  <si>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</si>
  <si>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</si>
  <si>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</si>
  <si>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</si>
  <si>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</si>
  <si>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</si>
  <si>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</si>
  <si>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</si>
  <si>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</si>
  <si>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</si>
  <si>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</si>
  <si>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</si>
  <si>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</si>
  <si>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</si>
  <si>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</si>
  <si>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</si>
  <si>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</si>
  <si>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</si>
  <si>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</si>
  <si>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</si>
  <si>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</si>
  <si>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</si>
  <si>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</si>
  <si>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</si>
  <si>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</si>
  <si>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</si>
  <si>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</si>
  <si>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</si>
  <si>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</si>
  <si>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</si>
  <si>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</si>
  <si>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</si>
  <si>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</si>
  <si>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</si>
  <si>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</si>
  <si>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</si>
  <si>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</si>
  <si>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</si>
  <si>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</si>
  <si>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</si>
  <si>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</si>
  <si>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</si>
  <si>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</si>
  <si>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</si>
  <si>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</si>
  <si>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</si>
  <si>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</si>
  <si>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</si>
  <si>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</si>
  <si>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</si>
  <si>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</si>
  <si>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</si>
  <si>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</si>
  <si>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</si>
  <si>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</si>
  <si>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</si>
  <si>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</si>
  <si>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</si>
  <si>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</si>
  <si>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</si>
  <si>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</si>
  <si>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</si>
  <si>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</si>
  <si>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</si>
  <si>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</si>
  <si>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</si>
  <si>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</si>
  <si>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</si>
  <si>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</si>
  <si>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</si>
  <si>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</si>
  <si>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</si>
  <si>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</si>
  <si>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</si>
  <si>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</si>
  <si>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</si>
  <si>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</si>
  <si>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</si>
  <si>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</si>
  <si>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</si>
  <si>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</si>
  <si>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</si>
  <si>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</si>
  <si>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</si>
  <si>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</si>
  <si>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</si>
  <si>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</si>
  <si>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</si>
  <si>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</si>
  <si>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</si>
  <si>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</si>
  <si>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</si>
  <si>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</si>
  <si>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</si>
  <si>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</si>
  <si>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</si>
  <si>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</si>
  <si>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</si>
  <si>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</si>
  <si>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</si>
  <si>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</si>
  <si>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</si>
  <si>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</si>
  <si>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</si>
  <si>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</si>
  <si>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</si>
  <si>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</si>
  <si>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</si>
  <si>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</si>
  <si>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</si>
  <si>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</si>
  <si>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</si>
  <si>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</si>
  <si>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</si>
  <si>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</si>
  <si>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</si>
  <si>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</si>
  <si>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</si>
  <si>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</si>
  <si>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</si>
  <si>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</si>
  <si>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</si>
  <si>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</si>
  <si>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</si>
  <si>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</si>
  <si>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</si>
  <si>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</si>
  <si>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</si>
  <si>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</si>
  <si>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</si>
  <si>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</si>
  <si>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</si>
  <si>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</si>
  <si>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</si>
  <si>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</si>
  <si>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</si>
  <si>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</si>
  <si>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</si>
  <si>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</si>
  <si>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</si>
  <si>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</si>
  <si>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</si>
  <si>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</si>
  <si>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</si>
  <si>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</si>
  <si>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</si>
  <si>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</si>
  <si>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</si>
  <si>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</si>
  <si>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</si>
  <si>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</si>
  <si>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</si>
  <si>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</si>
  <si>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</si>
  <si>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</si>
  <si>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</si>
  <si>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</si>
  <si>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</si>
  <si>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</si>
  <si>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</si>
  <si>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</si>
  <si>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</si>
  <si>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</si>
  <si>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</si>
  <si>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</si>
  <si>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</si>
  <si>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</si>
  <si>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</si>
  <si>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</si>
  <si>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</si>
  <si>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</si>
  <si>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</si>
  <si>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</si>
  <si>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</si>
  <si>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</si>
  <si>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</si>
  <si>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</si>
  <si>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</si>
  <si>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</si>
  <si>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</si>
  <si>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</si>
  <si>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</si>
  <si>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</si>
  <si>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</si>
  <si>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</si>
  <si>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</si>
  <si>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</si>
  <si>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</si>
  <si>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</si>
  <si>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</si>
  <si>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</si>
  <si>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</si>
  <si>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</si>
  <si>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</si>
  <si>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</si>
  <si>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</si>
  <si>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</si>
  <si>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</si>
  <si>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</si>
  <si>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</si>
  <si>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</si>
  <si>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</si>
  <si>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</si>
  <si>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</si>
  <si>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</si>
  <si>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</si>
  <si>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</si>
  <si>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</si>
  <si>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</si>
  <si>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</si>
  <si>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</si>
  <si>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</si>
  <si>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</si>
  <si>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</si>
  <si>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</si>
  <si>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</si>
  <si>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</si>
  <si>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</si>
  <si>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</si>
  <si>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</si>
  <si>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</si>
  <si>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</si>
  <si>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</si>
  <si>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</si>
  <si>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</si>
  <si>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</si>
  <si>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</si>
  <si>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</si>
  <si>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</si>
  <si>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</si>
  <si>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</si>
  <si>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</si>
  <si>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</si>
  <si>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</si>
  <si>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</si>
  <si>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</si>
  <si>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</si>
  <si>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</si>
  <si>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</si>
  <si>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</si>
  <si>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</si>
  <si>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</si>
  <si>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</si>
  <si>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</si>
  <si>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</si>
  <si>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</si>
  <si>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</si>
  <si>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</si>
  <si>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</si>
  <si>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</si>
  <si>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</si>
  <si>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</si>
  <si>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</si>
  <si>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</si>
  <si>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</si>
  <si>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</si>
  <si>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</si>
  <si>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</si>
  <si>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</si>
  <si>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</si>
  <si>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</si>
  <si>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</si>
  <si>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</si>
  <si>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</si>
  <si>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</si>
  <si>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</si>
  <si>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</si>
  <si>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</si>
  <si>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</si>
  <si>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</si>
  <si>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</si>
  <si>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</si>
  <si>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</si>
  <si>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</si>
  <si>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</si>
  <si>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</si>
  <si>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</si>
  <si>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</si>
  <si>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</si>
  <si>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</si>
  <si>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</si>
  <si>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</si>
  <si>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</si>
  <si>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</si>
  <si>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</si>
  <si>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</si>
  <si>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</si>
  <si>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</si>
  <si>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</si>
  <si>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</si>
  <si>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</si>
  <si>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</si>
  <si>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</si>
  <si>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</si>
  <si>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</si>
  <si>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</si>
  <si>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</si>
  <si>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</si>
  <si>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</si>
  <si>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</si>
  <si>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</si>
  <si>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</si>
  <si>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</si>
  <si>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</si>
  <si>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</si>
  <si>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</si>
  <si>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</si>
  <si>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</si>
  <si>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</si>
  <si>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</si>
  <si>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</si>
  <si>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</si>
  <si>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</si>
  <si>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</si>
  <si>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</si>
  <si>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</si>
  <si>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</si>
  <si>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</si>
  <si>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</si>
  <si>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</si>
  <si>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</si>
  <si>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</si>
  <si>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</si>
  <si>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</si>
  <si>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</si>
  <si>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</si>
  <si>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</si>
  <si>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</si>
  <si>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</si>
  <si>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</si>
  <si>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</si>
  <si>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</si>
  <si>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</si>
  <si>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</si>
  <si>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</si>
  <si>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</si>
  <si>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</si>
  <si>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</si>
  <si>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</si>
  <si>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</si>
  <si>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</si>
  <si>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</si>
  <si>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</si>
  <si>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</si>
  <si>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</si>
  <si>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</si>
  <si>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</si>
  <si>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</si>
  <si>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</si>
  <si>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</si>
  <si>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</si>
  <si>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</si>
  <si>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</si>
  <si>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</si>
  <si>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</si>
  <si>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</si>
  <si>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</si>
  <si>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</si>
  <si>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</si>
  <si>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</si>
  <si>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</si>
  <si>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</si>
  <si>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</si>
  <si>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</si>
  <si>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</si>
  <si>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</si>
  <si>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</si>
  <si>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</si>
  <si>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</si>
  <si>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</si>
  <si>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</si>
  <si>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</si>
  <si>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</si>
  <si>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</si>
  <si>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</si>
  <si>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</si>
  <si>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</si>
  <si>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</si>
  <si>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</si>
  <si>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</si>
  <si>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</si>
  <si>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</si>
  <si>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</si>
  <si>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</si>
  <si>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</si>
  <si>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</si>
  <si>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</si>
  <si>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</si>
  <si>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</si>
  <si>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</si>
  <si>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</si>
  <si>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</si>
  <si>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</si>
  <si>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</si>
  <si>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</si>
  <si>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</si>
  <si>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</si>
  <si>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</si>
  <si>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</si>
  <si>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</si>
  <si>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</si>
  <si>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</si>
  <si>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</si>
  <si>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</si>
  <si>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</si>
  <si>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</si>
  <si>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</si>
  <si>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</si>
  <si>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</si>
  <si>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</si>
  <si>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</si>
  <si>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</si>
  <si>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</si>
  <si>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</si>
  <si>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</si>
  <si>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</si>
  <si>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</si>
  <si>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</si>
  <si>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</si>
  <si>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</si>
  <si>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</si>
  <si>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</si>
  <si>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</si>
  <si>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</si>
  <si>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</si>
  <si>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</si>
  <si>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</si>
  <si>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</si>
  <si>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</si>
  <si>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</si>
  <si>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</si>
  <si>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</si>
  <si>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</si>
  <si>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</si>
  <si>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</si>
  <si>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</si>
  <si>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</si>
  <si>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</si>
  <si>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</si>
  <si>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</si>
  <si>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</si>
  <si>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</si>
  <si>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</si>
  <si>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</si>
  <si>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</si>
  <si>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</si>
  <si>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</si>
  <si>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</si>
  <si>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</si>
  <si>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</si>
  <si>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</si>
  <si>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</si>
  <si>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</si>
  <si>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</si>
  <si>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</si>
  <si>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</si>
  <si>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</si>
  <si>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</si>
  <si>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</si>
  <si>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</si>
  <si>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</si>
  <si>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</si>
  <si>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</si>
  <si>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</si>
  <si>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</si>
  <si>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</si>
  <si>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</si>
  <si>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</si>
  <si>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</si>
  <si>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</si>
  <si>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</si>
  <si>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</si>
  <si>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</si>
  <si>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</si>
  <si>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</si>
  <si>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</si>
  <si>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</si>
  <si>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</si>
  <si>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</si>
  <si>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</si>
  <si>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</si>
  <si>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</si>
  <si>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</si>
  <si>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</si>
  <si>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</si>
  <si>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</si>
  <si>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</si>
  <si>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</si>
  <si>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</si>
  <si>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</si>
  <si>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</si>
  <si>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</si>
  <si>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</si>
  <si>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</si>
  <si>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</si>
  <si>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</si>
  <si>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</si>
  <si>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</si>
  <si>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</si>
  <si>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</si>
  <si>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</si>
  <si>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</si>
  <si>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</si>
  <si>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</si>
  <si>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</si>
  <si>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</si>
  <si>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</si>
  <si>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</si>
  <si>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</si>
  <si>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</si>
  <si>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</si>
  <si>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</si>
  <si>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</si>
  <si>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</si>
  <si>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</si>
  <si>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</si>
  <si>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</si>
  <si>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</si>
  <si>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</si>
  <si>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</si>
  <si>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</si>
  <si>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</si>
  <si>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</si>
  <si>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</si>
  <si>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</si>
  <si>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</si>
  <si>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</si>
  <si>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</si>
  <si>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</si>
  <si>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</si>
  <si>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</si>
  <si>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</si>
  <si>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</si>
  <si>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</si>
  <si>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</si>
  <si>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</si>
  <si>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</si>
  <si>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</si>
  <si>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</si>
  <si>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</si>
  <si>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</si>
  <si>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</si>
  <si>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</si>
  <si>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</si>
  <si>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</si>
  <si>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</si>
  <si>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</si>
  <si>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</si>
  <si>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</si>
  <si>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</si>
  <si>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</si>
  <si>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</si>
  <si>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</si>
  <si>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</si>
  <si>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</si>
  <si>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</si>
  <si>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</si>
  <si>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</si>
  <si>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</si>
  <si>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</si>
  <si>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</si>
  <si>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</si>
  <si>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</si>
  <si>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</si>
  <si>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</si>
  <si>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</si>
  <si>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</si>
  <si>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</si>
  <si>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</si>
  <si>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</si>
  <si>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</si>
  <si>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</si>
  <si>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</si>
  <si>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</si>
  <si>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</si>
  <si>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</si>
  <si>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</si>
  <si>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</si>
  <si>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</si>
  <si>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</si>
  <si>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</si>
  <si>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</si>
  <si>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</si>
  <si>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</si>
  <si>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</si>
  <si>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</si>
  <si>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</si>
  <si>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</si>
  <si>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</si>
  <si>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</si>
  <si>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</si>
  <si>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</si>
  <si>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</si>
  <si>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</si>
  <si>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</si>
  <si>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</si>
  <si>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</si>
  <si>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</si>
  <si>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</si>
  <si>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</si>
  <si>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</si>
  <si>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</si>
  <si>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</si>
  <si>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</si>
  <si>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</si>
  <si>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</si>
  <si>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</si>
  <si>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</si>
  <si>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</si>
  <si>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</si>
  <si>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</si>
  <si>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</si>
  <si>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</si>
  <si>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</si>
  <si>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</si>
  <si>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</si>
  <si>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</si>
  <si>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</si>
  <si>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</si>
  <si>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</si>
  <si>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</si>
  <si>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</si>
  <si>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</si>
  <si>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</si>
  <si>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</si>
  <si>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</si>
  <si>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</si>
  <si>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</si>
  <si>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</si>
  <si>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</si>
  <si>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</si>
  <si>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</si>
  <si>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</si>
  <si>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</si>
  <si>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</si>
  <si>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</si>
  <si>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</si>
  <si>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</si>
  <si>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</si>
  <si>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</si>
  <si>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</si>
  <si>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</si>
  <si>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</si>
  <si>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</si>
  <si>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</si>
  <si>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</si>
  <si>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</si>
  <si>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</si>
  <si>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</si>
  <si>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</si>
  <si>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</si>
  <si>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</si>
  <si>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</si>
  <si>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</si>
  <si>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</si>
  <si>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</si>
  <si>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</si>
  <si>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</si>
  <si>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</si>
  <si>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</si>
  <si>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</si>
  <si>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</si>
  <si>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</si>
  <si>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</si>
  <si>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</si>
  <si>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</si>
  <si>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</si>
  <si>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</si>
  <si>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</si>
  <si>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</si>
  <si>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</si>
  <si>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</si>
  <si>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</si>
  <si>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</si>
  <si>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</si>
  <si>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</si>
  <si>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</si>
  <si>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</si>
  <si>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</si>
  <si>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</si>
  <si>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</si>
  <si>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</si>
  <si>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</si>
  <si>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</si>
  <si>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</si>
  <si>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</si>
  <si>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</si>
  <si>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</si>
  <si>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</si>
  <si>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</si>
  <si>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</si>
  <si>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</si>
  <si>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</si>
  <si>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</si>
  <si>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</si>
  <si>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</si>
  <si>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</si>
  <si>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</si>
  <si>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</si>
  <si>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</si>
  <si>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</si>
  <si>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</si>
  <si>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</si>
  <si>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</si>
  <si>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</si>
  <si>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</si>
  <si>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</si>
  <si>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</si>
  <si>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</si>
  <si>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</si>
  <si>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</si>
  <si>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</si>
  <si>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</si>
  <si>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</si>
  <si>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</si>
  <si>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</si>
  <si>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</si>
  <si>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</si>
  <si>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</si>
  <si>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</si>
  <si>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</si>
  <si>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</si>
  <si>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</si>
  <si>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</si>
  <si>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</si>
  <si>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</si>
  <si>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</si>
  <si>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</si>
  <si>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</si>
  <si>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</si>
  <si>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</si>
  <si>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</si>
  <si>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</si>
  <si>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</si>
  <si>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</si>
  <si>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</si>
  <si>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</si>
  <si>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</si>
  <si>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</si>
  <si>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</si>
  <si>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</si>
  <si>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</si>
  <si>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</si>
  <si>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</si>
  <si>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</si>
  <si>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</si>
  <si>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</si>
  <si>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</si>
  <si>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</si>
  <si>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</si>
  <si>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</si>
  <si>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</si>
  <si>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</si>
  <si>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</si>
  <si>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</si>
  <si>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</si>
  <si>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</si>
  <si>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</si>
  <si>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</si>
  <si>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</si>
  <si>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</si>
  <si>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</si>
  <si>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</si>
  <si>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</si>
  <si>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</si>
  <si>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</si>
  <si>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</si>
  <si>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</si>
  <si>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</si>
  <si>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</si>
  <si>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</si>
  <si>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</si>
  <si>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</si>
  <si>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</si>
  <si>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</si>
  <si>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</si>
  <si>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</si>
  <si>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</si>
  <si>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</si>
  <si>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</si>
  <si>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</si>
  <si>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</si>
  <si>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</si>
  <si>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</si>
  <si>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</si>
  <si>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</si>
  <si>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</si>
  <si>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</si>
  <si>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</si>
  <si>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</si>
  <si>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</si>
  <si>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</si>
  <si>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</si>
  <si>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</si>
  <si>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</si>
  <si>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</si>
  <si>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</si>
  <si>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</si>
  <si>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</si>
  <si>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</si>
  <si>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</si>
  <si>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</si>
  <si>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</si>
  <si>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</si>
  <si>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</si>
  <si>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</si>
  <si>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</si>
  <si>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</si>
  <si>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</si>
  <si>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</si>
  <si>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</si>
  <si>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</si>
  <si>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</si>
  <si>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</si>
  <si>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</si>
  <si>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</si>
  <si>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</si>
  <si>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</si>
  <si>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</si>
  <si>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</si>
  <si>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</si>
  <si>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</si>
  <si>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</si>
  <si>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</si>
  <si>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</si>
  <si>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</si>
  <si>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</si>
  <si>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</si>
  <si>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</si>
  <si>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</si>
  <si>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</si>
  <si>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</si>
  <si>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</si>
  <si>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</si>
  <si>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</si>
  <si>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</si>
  <si>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</si>
  <si>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</si>
  <si>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</si>
  <si>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</si>
  <si>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</si>
  <si>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</si>
  <si>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</si>
  <si>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</si>
  <si>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</si>
  <si>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</si>
  <si>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</si>
  <si>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</si>
  <si>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</si>
  <si>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</si>
  <si>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</si>
  <si>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</si>
  <si>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</si>
  <si>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</si>
  <si>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</si>
  <si>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</si>
  <si>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</si>
  <si>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</si>
  <si>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</si>
  <si>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</si>
  <si>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</si>
  <si>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</si>
  <si>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</si>
  <si>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</si>
  <si>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</si>
  <si>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</si>
  <si>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</si>
  <si>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</si>
  <si>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</si>
  <si>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</si>
  <si>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</si>
  <si>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</si>
  <si>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</si>
  <si>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</si>
  <si>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</si>
  <si>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</si>
  <si>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</si>
  <si>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</si>
  <si>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</si>
  <si>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</si>
  <si>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</si>
  <si>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</si>
  <si>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</si>
  <si>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</si>
  <si>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</si>
  <si>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</si>
  <si>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</si>
  <si>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</si>
  <si>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</si>
  <si>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</si>
  <si>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</si>
  <si>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</si>
  <si>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</si>
  <si>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</si>
  <si>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</si>
  <si>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</si>
  <si>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</si>
  <si>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</si>
  <si>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</si>
  <si>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</si>
  <si>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</si>
  <si>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</si>
  <si>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</si>
  <si>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</si>
  <si>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</si>
  <si>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</si>
  <si>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</si>
  <si>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</si>
  <si>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</si>
  <si>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</si>
  <si>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</si>
  <si>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</si>
  <si>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</si>
  <si>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</si>
  <si>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</si>
  <si>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</si>
  <si>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</si>
  <si>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</si>
  <si>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</si>
  <si>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</si>
  <si>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</si>
  <si>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</si>
  <si>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</si>
  <si>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</si>
  <si>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</si>
  <si>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</si>
  <si>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</si>
  <si>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</si>
  <si>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</si>
  <si>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</si>
  <si>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</si>
  <si>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</si>
  <si>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</si>
  <si>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</si>
  <si>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</si>
  <si>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</si>
  <si>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</si>
  <si>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</si>
  <si>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</si>
  <si>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</si>
  <si>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</si>
  <si>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</si>
  <si>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</si>
  <si>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</si>
  <si>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</si>
  <si>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</si>
  <si>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</si>
  <si>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</si>
  <si>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</si>
  <si>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</si>
  <si>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</si>
  <si>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</si>
  <si>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</si>
  <si>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</si>
  <si>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</si>
  <si>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</si>
  <si>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</si>
  <si>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</si>
  <si>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</si>
  <si>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</si>
  <si>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</si>
  <si>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</si>
  <si>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</si>
  <si>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</si>
  <si>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</si>
  <si>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</si>
  <si>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</si>
  <si>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</si>
  <si>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</si>
  <si>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</si>
  <si>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</si>
  <si>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</si>
  <si>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</si>
  <si>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</si>
  <si>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</si>
  <si>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</si>
  <si>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</si>
  <si>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</si>
  <si>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</si>
  <si>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</si>
  <si>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</si>
  <si>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</si>
  <si>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</si>
  <si>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</si>
  <si>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</si>
  <si>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</si>
  <si>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</si>
  <si>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</si>
  <si>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</si>
  <si>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</si>
  <si>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</si>
  <si>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</si>
  <si>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</si>
  <si>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</si>
  <si>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</si>
  <si>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</si>
  <si>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</si>
  <si>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</si>
  <si>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</si>
  <si>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</si>
  <si>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</si>
  <si>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</si>
  <si>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</si>
  <si>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</si>
  <si>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</si>
  <si>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</si>
  <si>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</si>
  <si>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</si>
  <si>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</si>
  <si>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</si>
  <si>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</si>
  <si>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</si>
  <si>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</si>
  <si>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</si>
  <si>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</si>
  <si>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</si>
  <si>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</si>
  <si>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</si>
  <si>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</si>
  <si>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</si>
  <si>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</si>
  <si>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</si>
  <si>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</si>
  <si>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</si>
  <si>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</si>
  <si>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</si>
  <si>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</si>
  <si>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</si>
  <si>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</si>
  <si>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</si>
  <si>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</si>
  <si>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</si>
  <si>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</si>
  <si>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</si>
  <si>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</si>
  <si>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</si>
  <si>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</si>
  <si>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</si>
  <si>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</si>
  <si>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</si>
  <si>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</si>
  <si>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</si>
  <si>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</si>
  <si>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</si>
  <si>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</si>
  <si>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</si>
  <si>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</si>
  <si>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</si>
  <si>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</si>
  <si>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</si>
  <si>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</si>
  <si>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</si>
  <si>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</si>
  <si>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</si>
  <si>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</si>
  <si>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</si>
  <si>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</si>
  <si>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</si>
  <si>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</si>
  <si>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</si>
  <si>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</si>
  <si>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</si>
  <si>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</si>
  <si>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</si>
  <si>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</si>
  <si>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</si>
  <si>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</si>
  <si>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</si>
  <si>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</si>
  <si>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</si>
  <si>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</si>
  <si>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</si>
  <si>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</si>
  <si>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</si>
  <si>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</si>
  <si>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</si>
  <si>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</si>
  <si>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</si>
  <si>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</si>
  <si>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</si>
  <si>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</si>
  <si>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</si>
  <si>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</si>
  <si>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</si>
  <si>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</si>
  <si>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</si>
  <si>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</si>
  <si>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</si>
  <si>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</si>
  <si>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</si>
  <si>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</si>
  <si>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</si>
  <si>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</si>
  <si>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</si>
  <si>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</si>
  <si>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</si>
  <si>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</si>
  <si>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</si>
  <si>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</si>
  <si>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</si>
  <si>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</si>
  <si>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</si>
  <si>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</si>
  <si>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</si>
  <si>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</si>
  <si>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</si>
  <si>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</si>
  <si>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</si>
  <si>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</si>
  <si>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</si>
  <si>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</si>
  <si>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</si>
  <si>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</si>
  <si>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</si>
  <si>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</si>
  <si>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</si>
  <si>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</si>
  <si>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</si>
  <si>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</si>
  <si>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</si>
  <si>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</si>
  <si>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</si>
  <si>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</si>
  <si>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</si>
  <si>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</si>
  <si>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</si>
  <si>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</si>
  <si>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</si>
  <si>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</si>
  <si>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</si>
  <si>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</si>
  <si>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</si>
  <si>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</si>
  <si>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</si>
  <si>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</si>
  <si>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</si>
  <si>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</si>
  <si>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</si>
  <si>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</si>
  <si>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</si>
  <si>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</si>
  <si>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</si>
  <si>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</si>
  <si>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</si>
  <si>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</si>
  <si>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</si>
  <si>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</si>
  <si>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</si>
  <si>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</si>
  <si>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</si>
  <si>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</si>
  <si>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</si>
  <si>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</si>
  <si>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</si>
  <si>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</si>
  <si>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</si>
  <si>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</si>
  <si>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</si>
  <si>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</si>
  <si>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</si>
  <si>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</si>
  <si>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</si>
  <si>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</si>
  <si>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</si>
  <si>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</si>
  <si>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</si>
  <si>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</si>
  <si>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</si>
  <si>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</si>
  <si>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</si>
  <si>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</si>
  <si>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</si>
  <si>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</si>
  <si>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</si>
  <si>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</si>
  <si>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</si>
  <si>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</si>
  <si>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</si>
  <si>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</si>
  <si>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</si>
  <si>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</si>
  <si>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</si>
  <si>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</si>
  <si>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</si>
  <si>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</si>
  <si>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</si>
  <si>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</si>
  <si>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</si>
  <si>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</si>
  <si>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</si>
  <si>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</si>
  <si>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</si>
  <si>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</si>
  <si>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</si>
  <si>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</si>
  <si>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</si>
  <si>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</si>
  <si>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</si>
  <si>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</si>
  <si>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</si>
  <si>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</si>
  <si>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</si>
  <si>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</si>
  <si>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</si>
  <si>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</si>
  <si>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</si>
  <si>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</si>
  <si>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</si>
  <si>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</si>
  <si>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</si>
  <si>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</si>
  <si>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</si>
  <si>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</si>
  <si>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</si>
  <si>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</si>
  <si>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</si>
  <si>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</si>
  <si>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</si>
  <si>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</si>
  <si>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</si>
  <si>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</si>
  <si>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</si>
  <si>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</si>
  <si>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</si>
  <si>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</si>
  <si>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</si>
  <si>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</si>
  <si>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</si>
  <si>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</si>
  <si>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</si>
  <si>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</si>
  <si>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</si>
  <si>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</si>
  <si>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</si>
  <si>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</si>
  <si>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</si>
  <si>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</si>
  <si>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</si>
  <si>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</si>
  <si>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</si>
  <si>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</si>
  <si>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</si>
  <si>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</si>
  <si>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</si>
  <si>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</si>
  <si>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</si>
  <si>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</si>
  <si>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</si>
  <si>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</si>
  <si>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</si>
  <si>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</si>
  <si>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</si>
  <si>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</si>
  <si>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</si>
  <si>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</si>
  <si>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</si>
  <si>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</si>
  <si>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</si>
  <si>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</si>
  <si>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</si>
  <si>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</si>
  <si>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</si>
  <si>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</si>
  <si>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</si>
  <si>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</si>
  <si>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</si>
  <si>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</si>
  <si>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</si>
  <si>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</si>
  <si>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</si>
  <si>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</si>
  <si>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</si>
  <si>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</si>
  <si>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</si>
  <si>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</si>
  <si>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</si>
  <si>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</si>
  <si>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</si>
  <si>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</si>
  <si>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</si>
  <si>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</si>
  <si>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</si>
  <si>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</si>
  <si>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</si>
  <si>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</si>
  <si>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</si>
  <si>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</si>
  <si>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</si>
  <si>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</si>
  <si>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</si>
  <si>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</si>
  <si>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</si>
  <si>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</si>
  <si>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</si>
  <si>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</si>
  <si>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</si>
  <si>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</si>
  <si>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</si>
  <si>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</si>
  <si>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</si>
  <si>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</si>
  <si>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</si>
  <si>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</si>
  <si>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</si>
  <si>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</si>
  <si>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</si>
  <si>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</si>
  <si>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</si>
  <si>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</si>
  <si>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</si>
  <si>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</si>
  <si>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</si>
  <si>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</si>
  <si>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</si>
  <si>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</si>
  <si>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</si>
  <si>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</si>
  <si>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</si>
  <si>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</si>
  <si>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</si>
  <si>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</si>
  <si>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</si>
  <si>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</si>
  <si>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</si>
  <si>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</si>
  <si>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</si>
  <si>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</si>
  <si>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</si>
  <si>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</si>
  <si>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</si>
  <si>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</si>
  <si>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</si>
  <si>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</si>
  <si>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</si>
  <si>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</si>
  <si>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</si>
  <si>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</si>
  <si>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</si>
  <si>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</si>
  <si>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</si>
  <si>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</si>
  <si>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</si>
  <si>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</si>
  <si>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</si>
  <si>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</si>
  <si>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</si>
  <si>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</si>
  <si>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</si>
  <si>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</si>
  <si>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</si>
  <si>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</si>
  <si>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</si>
  <si>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</si>
  <si>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</si>
  <si>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</si>
  <si>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</si>
  <si>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</si>
  <si>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</si>
  <si>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</si>
  <si>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</si>
  <si>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</si>
  <si>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</si>
  <si>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</si>
  <si>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</si>
  <si>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</si>
  <si>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</si>
  <si>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</si>
  <si>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</si>
  <si>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</si>
  <si>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</si>
  <si>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</si>
  <si>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</si>
  <si>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</si>
  <si>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</si>
  <si>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</si>
  <si>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</si>
  <si>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</si>
  <si>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</si>
  <si>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</si>
  <si>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</si>
  <si>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</si>
  <si>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</si>
  <si>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</si>
  <si>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</si>
  <si>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</si>
  <si>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</si>
  <si>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</si>
  <si>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</si>
  <si>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</si>
  <si>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</si>
  <si>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</si>
  <si>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</si>
  <si>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</si>
  <si>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</si>
  <si>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</si>
  <si>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</si>
  <si>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</si>
  <si>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</si>
  <si>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</si>
  <si>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</si>
  <si>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</si>
  <si>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</si>
  <si>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</si>
  <si>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</si>
  <si>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</si>
  <si>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</si>
  <si>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</si>
  <si>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</si>
  <si>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</si>
  <si>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</si>
  <si>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</si>
  <si>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</si>
  <si>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</si>
  <si>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</si>
  <si>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</si>
  <si>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</si>
  <si>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</si>
  <si>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</si>
  <si>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</si>
  <si>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</si>
  <si>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</si>
  <si>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</si>
  <si>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</si>
  <si>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</si>
  <si>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</si>
  <si>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</si>
  <si>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</si>
  <si>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</si>
  <si>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</si>
  <si>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</si>
  <si>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</si>
  <si>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</si>
  <si>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</si>
  <si>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</si>
  <si>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</si>
  <si>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</si>
  <si>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</si>
  <si>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</si>
  <si>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</si>
  <si>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</si>
  <si>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</si>
  <si>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</si>
  <si>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</si>
  <si>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</si>
  <si>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</si>
  <si>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</si>
  <si>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</si>
  <si>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</si>
  <si>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</si>
  <si>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</si>
  <si>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</si>
  <si>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</si>
  <si>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</si>
  <si>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</si>
  <si>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</si>
  <si>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</si>
  <si>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</si>
  <si>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</si>
  <si>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</si>
  <si>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</si>
  <si>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</si>
  <si>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</si>
  <si>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</si>
  <si>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</si>
  <si>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</si>
  <si>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</si>
  <si>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</si>
  <si>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</si>
  <si>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</si>
  <si>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</si>
  <si>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</si>
  <si>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</si>
  <si>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</si>
  <si>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</si>
  <si>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</si>
  <si>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</si>
  <si>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</si>
  <si>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</si>
  <si>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</si>
  <si>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</si>
  <si>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</si>
  <si>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</si>
  <si>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</si>
  <si>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</si>
  <si>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</si>
  <si>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</si>
  <si>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</si>
  <si>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</si>
  <si>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</si>
  <si>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</si>
  <si>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</si>
  <si>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</si>
  <si>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</si>
  <si>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</si>
  <si>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</si>
  <si>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</si>
  <si>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</si>
  <si>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</si>
  <si>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</si>
  <si>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</si>
  <si>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</si>
  <si>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</si>
  <si>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</si>
  <si>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</si>
  <si>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</si>
  <si>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</si>
  <si>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</si>
  <si>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</si>
  <si>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</si>
  <si>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</si>
  <si>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</si>
  <si>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</si>
  <si>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</si>
  <si>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</si>
  <si>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</si>
  <si>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</si>
  <si>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</si>
  <si>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</si>
  <si>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</si>
  <si>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</si>
  <si>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</si>
  <si>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</si>
  <si>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</si>
  <si>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</si>
  <si>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</si>
  <si>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</si>
  <si>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</si>
  <si>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</si>
  <si>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</si>
  <si>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</si>
  <si>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</si>
  <si>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</si>
  <si>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</si>
  <si>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</si>
  <si>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</si>
  <si>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</si>
  <si>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</si>
  <si>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</si>
  <si>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</si>
  <si>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</si>
  <si>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</si>
  <si>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</si>
  <si>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</si>
  <si>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</si>
  <si>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</si>
  <si>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</si>
  <si>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</si>
  <si>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</si>
  <si>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</si>
  <si>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</si>
  <si>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</si>
  <si>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</si>
  <si>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</si>
  <si>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</si>
  <si>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</si>
  <si>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</si>
  <si>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</si>
  <si>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</si>
  <si>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</si>
  <si>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</si>
  <si>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</si>
  <si>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</si>
  <si>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</si>
  <si>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</si>
  <si>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</si>
  <si>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</si>
  <si>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</si>
  <si>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</si>
  <si>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</si>
  <si>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</si>
  <si>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</si>
  <si>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</si>
  <si>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</si>
  <si>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</si>
  <si>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</si>
  <si>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</si>
  <si>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</si>
  <si>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</si>
  <si>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</si>
  <si>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</si>
  <si>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</si>
  <si>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</si>
  <si>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</si>
  <si>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</si>
  <si>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</si>
  <si>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</si>
  <si>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</si>
  <si>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</si>
  <si>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</si>
  <si>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</si>
  <si>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</si>
  <si>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</si>
  <si>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</si>
  <si>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</si>
  <si>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</si>
  <si>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</si>
  <si>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</si>
  <si>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</si>
  <si>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</si>
  <si>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</si>
  <si>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</si>
  <si>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</si>
  <si>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</si>
  <si>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</si>
  <si>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</si>
  <si>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</si>
  <si>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</si>
  <si>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</si>
  <si>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</si>
  <si>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</si>
  <si>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</si>
  <si>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</si>
  <si>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</si>
  <si>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</si>
  <si>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</si>
  <si>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</si>
  <si>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</si>
  <si>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</si>
  <si>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</si>
  <si>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</si>
  <si>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</si>
  <si>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</si>
  <si>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</si>
  <si>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</si>
  <si>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</si>
  <si>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</si>
  <si>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</si>
  <si>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</si>
  <si>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</si>
  <si>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</si>
  <si>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</si>
  <si>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</si>
  <si>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</si>
  <si>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</si>
  <si>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</si>
  <si>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</si>
  <si>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</si>
  <si>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</si>
  <si>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</si>
  <si>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</si>
  <si>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</si>
  <si>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</si>
  <si>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</si>
  <si>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</si>
  <si>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</si>
  <si>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</si>
  <si>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</si>
  <si>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</si>
  <si>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</si>
  <si>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</si>
  <si>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</si>
  <si>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</si>
  <si>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</si>
  <si>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</si>
  <si>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</si>
  <si>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</si>
  <si>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</si>
  <si>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</si>
  <si>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</si>
  <si>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</si>
  <si>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</si>
  <si>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</si>
  <si>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</si>
  <si>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</si>
  <si>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</si>
  <si>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</si>
  <si>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</si>
  <si>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</si>
  <si>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</si>
  <si>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</si>
  <si>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</si>
  <si>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</si>
  <si>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</si>
  <si>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</si>
  <si>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</si>
  <si>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</si>
  <si>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</si>
  <si>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</si>
  <si>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</si>
  <si>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</si>
  <si>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</si>
  <si>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</si>
  <si>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</si>
  <si>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</si>
  <si>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</si>
  <si>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</si>
  <si>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</si>
  <si>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</si>
  <si>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</si>
  <si>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</si>
  <si>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</si>
  <si>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</si>
  <si>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</si>
  <si>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</si>
  <si>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</si>
  <si>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</si>
  <si>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</si>
  <si>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</si>
  <si>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</si>
  <si>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</si>
  <si>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</si>
  <si>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</si>
  <si>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</si>
  <si>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</si>
  <si>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</si>
  <si>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</si>
  <si>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</si>
  <si>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</si>
  <si>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</si>
  <si>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</si>
  <si>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</si>
  <si>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</si>
  <si>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</si>
  <si>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</si>
  <si>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</si>
  <si>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</si>
  <si>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</si>
  <si>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</si>
  <si>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</si>
  <si>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</si>
  <si>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</si>
  <si>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</si>
  <si>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</si>
  <si>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</si>
  <si>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</si>
  <si>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</si>
  <si>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</si>
  <si>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</si>
  <si>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</si>
  <si>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</si>
  <si>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</si>
  <si>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</si>
  <si>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</si>
  <si>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</si>
  <si>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</si>
  <si>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</si>
  <si>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</si>
  <si>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</si>
  <si>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</si>
  <si>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</si>
  <si>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</si>
  <si>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</si>
  <si>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</si>
  <si>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</si>
  <si>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</si>
  <si>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</si>
  <si>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</si>
  <si>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</si>
  <si>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</si>
  <si>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</si>
  <si>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</si>
  <si>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</si>
  <si>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</si>
  <si>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</si>
  <si>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</si>
  <si>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</si>
  <si>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</si>
  <si>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</si>
  <si>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</si>
  <si>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</si>
  <si>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</si>
  <si>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</si>
  <si>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</si>
  <si>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</si>
  <si>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</si>
  <si>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</si>
  <si>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</si>
  <si>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</si>
  <si>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</si>
  <si>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</si>
  <si>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</si>
  <si>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</si>
  <si>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</si>
  <si>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</si>
  <si>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</si>
  <si>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</si>
  <si>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</si>
  <si>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</si>
  <si>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</si>
  <si>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</si>
  <si>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</si>
  <si>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</si>
  <si>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</si>
  <si>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</si>
  <si>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</si>
  <si>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</si>
  <si>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</si>
  <si>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</si>
  <si>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</si>
  <si>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</si>
  <si>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</si>
  <si>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</si>
  <si>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</si>
  <si>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</si>
  <si>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</si>
  <si>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</si>
  <si>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</si>
  <si>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</si>
  <si>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</si>
  <si>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</si>
  <si>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</si>
  <si>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</si>
  <si>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</si>
  <si>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</si>
  <si>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</si>
  <si>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</si>
  <si>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</si>
  <si>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</si>
  <si>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</si>
  <si>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</si>
  <si>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</si>
  <si>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</si>
  <si>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</si>
  <si>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</si>
  <si>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</si>
  <si>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</si>
  <si>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</si>
  <si>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</si>
  <si>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</si>
  <si>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</si>
  <si>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</si>
  <si>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</si>
  <si>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</si>
  <si>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</si>
  <si>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</si>
  <si>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</si>
  <si>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</si>
  <si>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</si>
  <si>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</si>
  <si>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</si>
  <si>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</si>
  <si>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</si>
  <si>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</si>
  <si>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</si>
  <si>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</si>
  <si>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</si>
  <si>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</si>
  <si>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</si>
  <si>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</si>
  <si>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</si>
  <si>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</si>
  <si>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</si>
  <si>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</si>
  <si>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</si>
  <si>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</si>
  <si>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</si>
  <si>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</si>
  <si>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</si>
  <si>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</si>
  <si>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</si>
  <si>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</si>
  <si>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</si>
  <si>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</si>
  <si>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</si>
  <si>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</si>
  <si>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</si>
  <si>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</si>
  <si>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</si>
  <si>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</si>
  <si>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</si>
  <si>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</si>
  <si>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</si>
  <si>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</si>
  <si>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</si>
  <si>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</si>
  <si>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</si>
  <si>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</si>
  <si>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</si>
  <si>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</si>
  <si>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</si>
  <si>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</si>
  <si>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</si>
  <si>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</si>
  <si>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</si>
  <si>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</si>
  <si>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</si>
  <si>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</si>
  <si>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</si>
  <si>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</si>
  <si>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</si>
  <si>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</si>
  <si>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</si>
  <si>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</si>
  <si>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</si>
  <si>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</si>
  <si>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</si>
  <si>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</si>
  <si>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</si>
  <si>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</si>
  <si>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</si>
  <si>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</si>
  <si>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</si>
  <si>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</si>
  <si>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</si>
  <si>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</si>
  <si>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</si>
  <si>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</si>
  <si>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</si>
  <si>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</si>
  <si>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</si>
  <si>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</si>
  <si>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</si>
  <si>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</si>
  <si>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</si>
  <si>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</si>
  <si>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</si>
  <si>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</si>
  <si>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</si>
  <si>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</si>
  <si>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</si>
  <si>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</si>
  <si>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</si>
  <si>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</si>
  <si>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</si>
  <si>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</si>
  <si>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</si>
  <si>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</si>
  <si>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</si>
  <si>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</si>
  <si>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</si>
  <si>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</si>
  <si>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</si>
  <si>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</si>
  <si>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</si>
  <si>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</si>
  <si>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</si>
  <si>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</si>
  <si>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</si>
  <si>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</si>
  <si>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</si>
  <si>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</si>
  <si>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</si>
  <si>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</si>
  <si>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</si>
  <si>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</si>
  <si>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</si>
  <si>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</si>
  <si>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</si>
  <si>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</si>
  <si>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</si>
  <si>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</si>
  <si>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</si>
  <si>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</si>
  <si>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</si>
  <si>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</si>
  <si>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</si>
  <si>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</si>
  <si>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</si>
  <si>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</si>
  <si>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</si>
  <si>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</si>
  <si>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</si>
  <si>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</si>
  <si>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</si>
  <si>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</si>
  <si>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</si>
  <si>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</si>
  <si>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</si>
  <si>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</si>
  <si>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</si>
  <si>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</si>
  <si>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</si>
  <si>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</si>
  <si>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</si>
  <si>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</si>
  <si>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</si>
  <si>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</si>
  <si>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</si>
  <si>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</si>
  <si>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</si>
  <si>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</si>
  <si>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</si>
  <si>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</si>
  <si>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</si>
  <si>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</si>
  <si>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</si>
  <si>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</si>
  <si>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</si>
  <si>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</si>
  <si>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</si>
  <si>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</si>
  <si>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</si>
  <si>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</si>
  <si>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</si>
  <si>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</si>
  <si>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</si>
  <si>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</si>
  <si>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</si>
  <si>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</si>
  <si>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</si>
  <si>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</si>
  <si>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</si>
  <si>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</si>
  <si>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</si>
  <si>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</si>
  <si>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</si>
  <si>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</si>
  <si>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</si>
  <si>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</si>
  <si>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</si>
  <si>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</si>
  <si>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</si>
  <si>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</si>
  <si>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</si>
  <si>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</si>
  <si>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</si>
  <si>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</si>
  <si>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</si>
  <si>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</si>
  <si>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</si>
  <si>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</si>
  <si>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</si>
  <si>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</si>
  <si>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</si>
  <si>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</si>
  <si>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</si>
  <si>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</si>
  <si>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</si>
  <si>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</si>
  <si>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</si>
  <si>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</si>
  <si>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</si>
  <si>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</si>
  <si>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</si>
  <si>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</si>
  <si>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</si>
  <si>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</si>
  <si>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</si>
  <si>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</si>
  <si>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</si>
  <si>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</si>
  <si>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</si>
  <si>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</si>
  <si>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</si>
  <si>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</si>
  <si>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</si>
  <si>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</si>
  <si>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</si>
  <si>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</si>
  <si>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</si>
  <si>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</si>
  <si>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</si>
  <si>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</si>
  <si>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</si>
  <si>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</si>
  <si>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</si>
  <si>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</si>
  <si>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</si>
  <si>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</si>
  <si>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</si>
  <si>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</si>
  <si>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</si>
  <si>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</si>
  <si>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</si>
  <si>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</si>
  <si>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</si>
  <si>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</si>
  <si>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</si>
  <si>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</si>
  <si>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</si>
  <si>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</si>
  <si>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</si>
  <si>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</si>
  <si>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</si>
  <si>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</si>
  <si>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</si>
  <si>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</si>
  <si>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</si>
  <si>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</si>
  <si>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</si>
  <si>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</si>
  <si>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</si>
  <si>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</si>
  <si>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</si>
  <si>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</si>
  <si>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</si>
  <si>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</si>
  <si>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</si>
  <si>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</si>
  <si>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</si>
  <si>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</si>
  <si>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</si>
  <si>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</si>
  <si>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</si>
  <si>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</si>
  <si>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</si>
  <si>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</si>
  <si>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</si>
  <si>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</si>
  <si>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</si>
  <si>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</si>
  <si>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</si>
  <si>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</si>
  <si>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</si>
  <si>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</si>
  <si>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</si>
  <si>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</si>
  <si>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</si>
  <si>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</si>
  <si>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</si>
  <si>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</si>
  <si>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</si>
  <si>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</si>
  <si>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</si>
  <si>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</si>
  <si>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</si>
  <si>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</si>
  <si>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</si>
  <si>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</si>
  <si>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</si>
  <si>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</si>
  <si>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</si>
  <si>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</si>
  <si>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</si>
  <si>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</si>
  <si>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</si>
  <si>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</si>
  <si>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</si>
  <si>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</si>
  <si>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</si>
  <si>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</si>
  <si>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</si>
  <si>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</si>
  <si>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</si>
  <si>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</si>
  <si>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</si>
  <si>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</si>
  <si>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</si>
  <si>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</si>
  <si>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</si>
  <si>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</si>
  <si>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</si>
  <si>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</si>
  <si>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</si>
  <si>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</si>
  <si>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</si>
  <si>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</si>
  <si>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</si>
  <si>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</si>
  <si>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</si>
  <si>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</si>
  <si>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</si>
  <si>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</si>
  <si>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</si>
  <si>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</si>
  <si>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</si>
  <si>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</si>
  <si>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</si>
  <si>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</si>
  <si>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</si>
  <si>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</si>
  <si>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</si>
  <si>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</si>
  <si>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</si>
  <si>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</si>
  <si>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</si>
  <si>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</si>
  <si>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</si>
  <si>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</si>
  <si>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</si>
  <si>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</si>
  <si>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</si>
  <si>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</si>
  <si>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</si>
  <si>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</si>
  <si>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</si>
  <si>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</si>
  <si>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</si>
  <si>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</si>
  <si>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</si>
  <si>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</si>
  <si>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</si>
  <si>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</si>
  <si>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</si>
  <si>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</si>
  <si>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</si>
  <si>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</si>
  <si>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</si>
  <si>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</si>
  <si>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</si>
  <si>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</si>
  <si>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</si>
  <si>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</si>
  <si>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</si>
  <si>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</si>
  <si>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</si>
  <si>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</si>
  <si>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</si>
  <si>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</si>
  <si>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</si>
  <si>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</si>
  <si>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</si>
  <si>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</si>
  <si>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</si>
  <si>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</si>
  <si>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</si>
  <si>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</si>
  <si>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</si>
  <si>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</si>
  <si>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</si>
  <si>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</si>
  <si>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</si>
  <si>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</si>
  <si>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</si>
  <si>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</si>
  <si>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</si>
  <si>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</si>
  <si>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</si>
  <si>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</si>
  <si>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</si>
  <si>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</si>
  <si>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</si>
  <si>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</si>
  <si>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</si>
  <si>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</si>
  <si>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</si>
  <si>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</si>
  <si>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</si>
  <si>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</si>
  <si>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</si>
  <si>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</si>
  <si>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</si>
  <si>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</si>
  <si>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</si>
  <si>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</si>
  <si>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</si>
  <si>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</si>
  <si>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</si>
  <si>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</si>
  <si>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</si>
  <si>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</si>
  <si>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</si>
  <si>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</si>
  <si>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</si>
  <si>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</si>
  <si>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</si>
  <si>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</si>
  <si>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</si>
  <si>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</si>
  <si>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</si>
  <si>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</si>
  <si>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</si>
  <si>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</si>
  <si>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</si>
  <si>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</si>
  <si>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</si>
  <si>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</si>
  <si>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</si>
  <si>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</si>
  <si>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</si>
  <si>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</si>
  <si>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</si>
  <si>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</si>
  <si>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</si>
  <si>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</si>
  <si>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</si>
  <si>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</si>
  <si>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</si>
  <si>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</si>
  <si>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</si>
  <si>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</si>
  <si>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</si>
  <si>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</si>
  <si>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</si>
  <si>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</si>
  <si>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</si>
  <si>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</si>
  <si>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</si>
  <si>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</si>
  <si>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</si>
  <si>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</si>
  <si>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</si>
  <si>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</si>
  <si>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</si>
  <si>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</si>
  <si>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</si>
  <si>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</si>
  <si>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</si>
  <si>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</si>
  <si>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</si>
  <si>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</si>
  <si>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</si>
  <si>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</si>
  <si>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</si>
  <si>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</si>
  <si>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</si>
  <si>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</si>
  <si>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</si>
  <si>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</si>
  <si>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</si>
  <si>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</si>
  <si>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</si>
  <si>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</si>
  <si>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</si>
  <si>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</si>
  <si>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</si>
  <si>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</si>
  <si>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</si>
  <si>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</si>
  <si>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</si>
  <si>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</si>
  <si>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</si>
  <si>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</si>
  <si>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</si>
  <si>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</si>
  <si>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</si>
  <si>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</si>
  <si>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</si>
  <si>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</si>
  <si>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</si>
  <si>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</si>
  <si>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</si>
  <si>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</si>
  <si>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</si>
  <si>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</si>
  <si>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</si>
  <si>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</si>
  <si>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</si>
  <si>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</si>
  <si>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</si>
  <si>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</si>
  <si>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</si>
  <si>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</si>
  <si>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</si>
  <si>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</si>
  <si>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</si>
  <si>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</si>
  <si>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</si>
  <si>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</si>
  <si>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</si>
  <si>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</si>
  <si>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</si>
  <si>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</si>
  <si>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</si>
  <si>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</si>
  <si>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</si>
  <si>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</si>
  <si>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</si>
  <si>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</si>
  <si>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</si>
  <si>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</si>
  <si>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</si>
  <si>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</si>
  <si>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</si>
  <si>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</si>
  <si>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</si>
  <si>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</si>
  <si>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</si>
  <si>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</si>
  <si>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</si>
  <si>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</si>
  <si>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</si>
  <si>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</si>
  <si>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</si>
  <si>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</si>
  <si>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</si>
  <si>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</si>
  <si>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</si>
  <si>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</si>
  <si>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</si>
  <si>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</si>
  <si>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</si>
  <si>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</si>
  <si>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</si>
  <si>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</si>
  <si>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</si>
  <si>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</si>
  <si>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</si>
  <si>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</si>
  <si>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</si>
  <si>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</si>
  <si>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</si>
  <si>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</si>
  <si>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</si>
  <si>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</si>
  <si>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</si>
  <si>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</si>
  <si>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</si>
  <si>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</si>
  <si>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</si>
  <si>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</si>
  <si>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</si>
  <si>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</si>
  <si>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</si>
  <si>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</si>
  <si>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</si>
  <si>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</si>
  <si>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</si>
  <si>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</si>
  <si>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</si>
  <si>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</si>
  <si>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</si>
  <si>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</si>
  <si>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</si>
  <si>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</si>
  <si>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</si>
  <si>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</si>
  <si>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</si>
  <si>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</si>
  <si>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</si>
  <si>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</si>
  <si>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</si>
  <si>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</si>
  <si>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</si>
  <si>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</si>
  <si>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</si>
  <si>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</si>
  <si>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</si>
  <si>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</si>
  <si>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</si>
  <si>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</si>
  <si>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</si>
  <si>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</si>
  <si>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</si>
  <si>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</si>
  <si>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</si>
  <si>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</si>
  <si>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</si>
  <si>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</si>
  <si>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</si>
  <si>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</si>
  <si>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</si>
  <si>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</si>
  <si>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</si>
  <si>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</si>
  <si>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</si>
  <si>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</si>
  <si>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</si>
  <si>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</si>
  <si>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</si>
  <si>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</si>
  <si>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</si>
  <si>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</si>
  <si>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</si>
  <si>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</si>
  <si>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</si>
  <si>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</si>
  <si>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</si>
  <si>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</si>
  <si>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</si>
  <si>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</si>
  <si>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</si>
  <si>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</si>
  <si>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</si>
  <si>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</si>
  <si>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</si>
  <si>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</si>
  <si>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</si>
  <si>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</si>
  <si>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</si>
  <si>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</si>
  <si>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</si>
  <si>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</si>
  <si>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</si>
  <si>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</si>
  <si>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</si>
  <si>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</si>
  <si>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</si>
  <si>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</si>
  <si>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</si>
  <si>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</si>
  <si>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</si>
  <si>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</si>
  <si>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</si>
  <si>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</si>
  <si>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</si>
  <si>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</si>
  <si>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</si>
  <si>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</si>
  <si>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</si>
  <si>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</si>
  <si>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</si>
  <si>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</si>
  <si>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</si>
  <si>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</si>
  <si>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</si>
  <si>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</si>
  <si>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</si>
  <si>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</si>
  <si>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</si>
  <si>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</si>
  <si>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</si>
  <si>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</si>
  <si>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</si>
  <si>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</si>
  <si>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</si>
  <si>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</si>
  <si>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</si>
  <si>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</si>
  <si>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</si>
  <si>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</si>
  <si>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</si>
  <si>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</si>
  <si>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</si>
  <si>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</si>
  <si>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</si>
  <si>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</si>
  <si>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</si>
  <si>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</si>
  <si>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</si>
  <si>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</si>
  <si>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</si>
  <si>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</si>
  <si>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</si>
  <si>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</si>
  <si>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</si>
  <si>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</si>
  <si>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</si>
  <si>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</si>
  <si>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</si>
  <si>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</si>
  <si>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</si>
  <si>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</si>
  <si>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</si>
  <si>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</si>
  <si>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</si>
  <si>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</si>
  <si>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</si>
  <si>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</si>
  <si>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</si>
  <si>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</si>
  <si>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</si>
  <si>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</si>
  <si>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</si>
  <si>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</si>
  <si>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</si>
  <si>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</si>
  <si>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</si>
  <si>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</si>
  <si>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</si>
  <si>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</si>
  <si>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</si>
  <si>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</si>
  <si>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</si>
  <si>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</si>
  <si>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</si>
  <si>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</si>
  <si>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</si>
  <si>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</si>
  <si>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</si>
  <si>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</si>
  <si>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</si>
  <si>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</si>
  <si>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</si>
  <si>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</si>
  <si>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</si>
  <si>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</si>
  <si>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</si>
  <si>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</si>
  <si>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</si>
  <si>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</si>
  <si>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</si>
  <si>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</si>
  <si>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</si>
  <si>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</si>
  <si>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</si>
  <si>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</si>
  <si>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</si>
  <si>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</si>
  <si>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</si>
  <si>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</si>
  <si>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</si>
  <si>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</si>
  <si>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</si>
  <si>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</si>
  <si>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</si>
  <si>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</si>
  <si>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</si>
  <si>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</si>
  <si>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</si>
  <si>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</si>
  <si>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</si>
  <si>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</si>
  <si>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</si>
  <si>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</si>
  <si>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</si>
  <si>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</si>
  <si>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</si>
  <si>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</si>
  <si>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</si>
  <si>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</si>
  <si>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</si>
  <si>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</si>
  <si>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</si>
  <si>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</si>
  <si>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</si>
  <si>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</si>
  <si>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</si>
  <si>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</si>
  <si>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</si>
  <si>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</si>
  <si>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</si>
  <si>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</si>
  <si>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</si>
  <si>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</si>
  <si>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</si>
  <si>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</si>
  <si>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</si>
  <si>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</si>
  <si>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</si>
  <si>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</si>
  <si>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</si>
  <si>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</si>
  <si>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</si>
  <si>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</si>
  <si>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</si>
  <si>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</si>
  <si>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</si>
  <si>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</si>
  <si>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</si>
  <si>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</si>
  <si>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</si>
  <si>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</si>
  <si>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</si>
  <si>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</si>
  <si>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</si>
  <si>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</si>
  <si>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</si>
  <si>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</si>
  <si>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</si>
  <si>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</si>
  <si>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</si>
  <si>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</si>
  <si>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</si>
  <si>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</si>
  <si>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</si>
  <si>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</si>
  <si>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</si>
  <si>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</si>
  <si>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</si>
  <si>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</si>
  <si>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</si>
  <si>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</si>
  <si>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</si>
  <si>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</si>
  <si>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</si>
  <si>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</si>
  <si>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</si>
  <si>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</si>
  <si>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</si>
  <si>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</si>
  <si>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</si>
  <si>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</si>
  <si>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</si>
  <si>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</si>
  <si>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</si>
  <si>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</si>
  <si>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</si>
  <si>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</si>
  <si>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</si>
  <si>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</si>
  <si>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</si>
  <si>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</si>
  <si>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</si>
  <si>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</si>
  <si>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</si>
  <si>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</si>
  <si>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</si>
  <si>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</si>
  <si>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</si>
  <si>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</si>
  <si>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</si>
  <si>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</si>
  <si>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</si>
  <si>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</si>
  <si>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</si>
  <si>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</si>
  <si>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</si>
  <si>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</si>
  <si>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</si>
  <si>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</si>
  <si>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</si>
  <si>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</si>
  <si>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</si>
  <si>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</si>
  <si>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</si>
  <si>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</si>
  <si>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</si>
  <si>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</si>
  <si>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</si>
  <si>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</si>
  <si>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</si>
  <si>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</si>
  <si>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</si>
  <si>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</si>
  <si>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</si>
  <si>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</si>
  <si>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</si>
  <si>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</si>
  <si>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</si>
  <si>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</si>
  <si>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</si>
  <si>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</si>
  <si>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</si>
  <si>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</si>
  <si>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</si>
  <si>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</si>
  <si>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</si>
  <si>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</si>
  <si>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</si>
  <si>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</si>
  <si>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</si>
  <si>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</si>
  <si>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</si>
  <si>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</si>
  <si>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</si>
  <si>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</si>
  <si>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</si>
  <si>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</si>
  <si>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</si>
  <si>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</si>
  <si>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</si>
  <si>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</si>
  <si>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</si>
  <si>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</si>
  <si>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</si>
  <si>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</si>
  <si>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</si>
  <si>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</si>
  <si>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</si>
  <si>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</si>
  <si>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</si>
  <si>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</si>
  <si>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</si>
  <si>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</si>
  <si>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</si>
  <si>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</si>
  <si>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</si>
  <si>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</si>
  <si>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</si>
  <si>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</si>
  <si>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</si>
  <si>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</si>
  <si>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</si>
  <si>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</si>
  <si>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</si>
  <si>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</si>
  <si>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</si>
  <si>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</si>
  <si>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</si>
  <si>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</si>
  <si>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</si>
  <si>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</si>
  <si>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</si>
  <si>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</si>
  <si>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</si>
  <si>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</si>
  <si>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</si>
  <si>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</si>
  <si>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</si>
  <si>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</si>
  <si>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</si>
  <si>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</si>
  <si>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</si>
  <si>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</si>
  <si>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</si>
  <si>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</si>
  <si>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</si>
  <si>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</si>
  <si>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</si>
  <si>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</si>
  <si>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</si>
  <si>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</si>
  <si>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</si>
  <si>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</si>
  <si>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</si>
  <si>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</si>
  <si>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</si>
  <si>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</si>
  <si>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</si>
  <si>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</si>
  <si>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</si>
  <si>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</si>
  <si>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</si>
  <si>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</si>
  <si>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</si>
  <si>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</si>
  <si>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</si>
  <si>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</si>
  <si>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</si>
  <si>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</si>
  <si>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</si>
  <si>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</si>
  <si>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</si>
  <si>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</si>
  <si>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</si>
  <si>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</si>
  <si>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</si>
  <si>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</si>
  <si>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</si>
  <si>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</si>
  <si>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</si>
  <si>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</si>
  <si>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</si>
  <si>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</si>
  <si>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</si>
  <si>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</si>
  <si>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</si>
  <si>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</si>
  <si>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</si>
  <si>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</si>
  <si>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</si>
  <si>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</si>
  <si>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</si>
  <si>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</si>
  <si>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</si>
  <si>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</si>
  <si>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</si>
  <si>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</si>
  <si>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</si>
  <si>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</si>
  <si>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</si>
  <si>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</si>
  <si>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</si>
  <si>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</si>
  <si>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</si>
  <si>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</si>
  <si>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</si>
  <si>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</si>
  <si>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</si>
  <si>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</si>
  <si>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</si>
  <si>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</si>
  <si>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</si>
  <si>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</si>
  <si>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</si>
  <si>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</si>
  <si>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</si>
  <si>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</si>
  <si>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</si>
  <si>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</si>
  <si>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</si>
  <si>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</si>
  <si>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</si>
  <si>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</si>
  <si>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</si>
  <si>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</si>
  <si>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</si>
  <si>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</si>
  <si>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</si>
  <si>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</si>
  <si>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</si>
  <si>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</si>
  <si>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</si>
  <si>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</si>
  <si>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</si>
  <si>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</si>
  <si>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</si>
  <si>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</si>
  <si>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</si>
  <si>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</si>
  <si>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</si>
  <si>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</si>
  <si>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</si>
  <si>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</si>
  <si>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</si>
  <si>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</si>
  <si>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</si>
  <si>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</si>
  <si>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</si>
  <si>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</si>
  <si>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</si>
  <si>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</si>
  <si>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</si>
  <si>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</si>
  <si>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</si>
  <si>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</si>
  <si>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</si>
  <si>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</si>
  <si>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</si>
  <si>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</si>
  <si>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</si>
  <si>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</si>
  <si>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</si>
  <si>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</si>
  <si>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</si>
  <si>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</si>
  <si>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</si>
  <si>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</si>
  <si>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</si>
  <si>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</si>
  <si>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</si>
  <si>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</si>
  <si>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</si>
  <si>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</si>
  <si>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</si>
  <si>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</si>
  <si>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</si>
  <si>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</si>
  <si>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</si>
  <si>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</si>
  <si>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</si>
  <si>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</si>
  <si>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</si>
  <si>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</si>
  <si>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</si>
  <si>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</si>
  <si>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</si>
  <si>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</si>
  <si>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</si>
  <si>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</si>
  <si>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</si>
  <si>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</si>
  <si>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</si>
  <si>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</si>
  <si>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</si>
  <si>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</si>
  <si>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</si>
  <si>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</si>
  <si>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</si>
  <si>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</si>
  <si>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</si>
  <si>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</si>
  <si>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</si>
  <si>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</si>
  <si>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</si>
  <si>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</si>
  <si>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</si>
  <si>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</si>
  <si>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</si>
  <si>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</si>
  <si>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</si>
  <si>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</si>
  <si>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</si>
  <si>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</si>
  <si>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</si>
  <si>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</si>
  <si>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</si>
  <si>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</si>
  <si>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</si>
  <si>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</si>
  <si>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</si>
  <si>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</si>
  <si>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</si>
  <si>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</si>
  <si>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</si>
  <si>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</si>
  <si>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</si>
  <si>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</si>
  <si>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</si>
  <si>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</si>
  <si>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</si>
  <si>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</si>
  <si>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</si>
  <si>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</si>
  <si>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</si>
  <si>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</si>
  <si>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</si>
  <si>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</si>
  <si>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</si>
  <si>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</si>
  <si>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</si>
  <si>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</si>
  <si>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</si>
  <si>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</si>
  <si>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</si>
  <si>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</si>
  <si>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</si>
  <si>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</si>
  <si>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</si>
  <si>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</si>
  <si>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</si>
  <si>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</si>
  <si>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</si>
  <si>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</si>
  <si>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</si>
  <si>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</si>
  <si>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</si>
  <si>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</si>
  <si>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</si>
  <si>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</si>
  <si>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</si>
  <si>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</si>
  <si>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</si>
  <si>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</si>
  <si>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</si>
  <si>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</si>
  <si>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</si>
  <si>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</si>
  <si>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</si>
  <si>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</si>
  <si>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</si>
  <si>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</si>
  <si>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</si>
  <si>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</si>
  <si>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</si>
  <si>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</si>
  <si>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</si>
  <si>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</si>
  <si>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</si>
  <si>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</si>
  <si>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</si>
  <si>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</si>
  <si>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</si>
  <si>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</si>
  <si>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</si>
  <si>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</si>
  <si>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</si>
  <si>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</si>
  <si>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</si>
  <si>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</si>
  <si>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</si>
  <si>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</si>
  <si>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</si>
  <si>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</si>
  <si>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</si>
  <si>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</si>
  <si>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</si>
  <si>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</si>
  <si>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</si>
  <si>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</si>
  <si>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</si>
  <si>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</si>
  <si>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</si>
  <si>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</si>
  <si>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</si>
  <si>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</si>
  <si>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</si>
  <si>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</si>
  <si>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</si>
  <si>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</si>
  <si>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</si>
  <si>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</si>
  <si>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</si>
  <si>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</si>
  <si>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</si>
  <si>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</si>
  <si>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</si>
  <si>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</si>
  <si>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</si>
  <si>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</si>
  <si>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</si>
  <si>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</si>
  <si>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</si>
  <si>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</si>
  <si>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</si>
  <si>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</si>
  <si>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</si>
  <si>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</si>
  <si>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</si>
  <si>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</si>
  <si>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</si>
  <si>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</si>
  <si>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</si>
  <si>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</si>
  <si>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</si>
  <si>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</si>
  <si>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</si>
  <si>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</si>
  <si>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</si>
  <si>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</si>
  <si>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</si>
  <si>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</si>
  <si>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</si>
  <si>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</si>
  <si>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</si>
  <si>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</si>
  <si>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</si>
  <si>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</si>
  <si>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</si>
  <si>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</si>
  <si>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</si>
  <si>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</si>
  <si>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</si>
  <si>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</si>
  <si>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</si>
  <si>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</si>
  <si>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</si>
  <si>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</si>
  <si>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</si>
  <si>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</si>
  <si>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</si>
  <si>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</si>
  <si>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</si>
  <si>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</si>
  <si>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</si>
  <si>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</si>
  <si>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</si>
  <si>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</si>
  <si>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</si>
  <si>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</si>
  <si>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</si>
  <si>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</si>
  <si>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</si>
  <si>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</si>
  <si>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</si>
  <si>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</si>
  <si>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</si>
  <si>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</si>
  <si>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</si>
  <si>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</si>
  <si>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</si>
  <si>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</si>
  <si>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</si>
  <si>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</si>
  <si>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</si>
  <si>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</si>
  <si>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</si>
  <si>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</si>
  <si>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</si>
  <si>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</si>
  <si>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</si>
  <si>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</si>
  <si>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</si>
  <si>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</si>
  <si>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</si>
  <si>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</si>
  <si>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</si>
  <si>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</si>
  <si>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</si>
  <si>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</si>
  <si>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</si>
  <si>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</si>
  <si>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</si>
  <si>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</si>
  <si>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</si>
  <si>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</si>
  <si>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</si>
  <si>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</si>
  <si>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</si>
  <si>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</si>
  <si>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</si>
  <si>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</si>
  <si>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</si>
  <si>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</si>
  <si>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</si>
  <si>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</si>
  <si>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</si>
  <si>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</si>
  <si>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</si>
  <si>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</si>
  <si>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</si>
  <si>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</si>
  <si>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</si>
  <si>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</si>
  <si>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</si>
  <si>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</si>
  <si>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</si>
  <si>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</si>
  <si>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</si>
  <si>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</si>
  <si>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</si>
  <si>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</si>
  <si>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</si>
  <si>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</si>
  <si>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</si>
  <si>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</si>
  <si>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</si>
  <si>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</si>
  <si>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</si>
  <si>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</si>
  <si>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</si>
  <si>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</si>
  <si>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</si>
  <si>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</si>
  <si>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</si>
  <si>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</si>
  <si>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</si>
  <si>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</si>
  <si>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</si>
  <si>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</si>
  <si>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</si>
  <si>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</si>
  <si>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</si>
  <si>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</si>
  <si>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</si>
  <si>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</si>
  <si>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</si>
  <si>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</si>
  <si>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</si>
  <si>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</si>
  <si>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</si>
  <si>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</si>
  <si>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</si>
  <si>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</si>
  <si>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</si>
  <si>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</si>
  <si>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</si>
  <si>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</si>
  <si>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</si>
  <si>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</si>
  <si>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</si>
  <si>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</si>
  <si>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</si>
  <si>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</si>
  <si>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</si>
  <si>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</si>
  <si>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</si>
  <si>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</si>
  <si>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</si>
  <si>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</si>
  <si>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</si>
  <si>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</si>
  <si>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</si>
  <si>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</si>
  <si>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</si>
  <si>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</si>
  <si>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</si>
  <si>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</si>
  <si>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</si>
  <si>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</si>
  <si>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</si>
  <si>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</si>
  <si>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</si>
  <si>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</si>
  <si>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</si>
  <si>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</si>
  <si>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</si>
  <si>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</si>
  <si>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</si>
  <si>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</si>
  <si>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</si>
  <si>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</si>
  <si>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</si>
  <si>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</si>
  <si>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</si>
  <si>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</si>
  <si>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</si>
  <si>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</si>
  <si>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</si>
  <si>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</si>
  <si>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</si>
  <si>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</si>
  <si>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</si>
  <si>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</si>
  <si>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</si>
  <si>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</si>
  <si>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</si>
  <si>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</si>
  <si>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</si>
  <si>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</si>
  <si>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</si>
  <si>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</si>
  <si>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</si>
  <si>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</si>
  <si>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</si>
  <si>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</si>
  <si>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</si>
  <si>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</si>
  <si>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</si>
  <si>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</si>
  <si>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</si>
  <si>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</si>
  <si>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</si>
  <si>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</si>
  <si>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</si>
  <si>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</si>
  <si>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</si>
  <si>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</si>
  <si>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</si>
  <si>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</si>
  <si>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</si>
  <si>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</si>
  <si>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</si>
  <si>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</si>
  <si>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</si>
  <si>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</si>
  <si>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</si>
  <si>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</si>
  <si>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</si>
  <si>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</si>
  <si>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</si>
  <si>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</si>
  <si>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</si>
  <si>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</si>
  <si>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</si>
  <si>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</si>
  <si>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</si>
  <si>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</si>
  <si>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</si>
  <si>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</si>
  <si>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</si>
  <si>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</si>
  <si>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</si>
  <si>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</si>
  <si>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</si>
  <si>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</si>
  <si>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</si>
  <si>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</si>
  <si>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</si>
  <si>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</si>
  <si>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</si>
  <si>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</si>
  <si>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</si>
  <si>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</si>
  <si>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</si>
  <si>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</si>
  <si>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</si>
  <si>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</si>
  <si>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</si>
  <si>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</si>
  <si>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</si>
  <si>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</si>
  <si>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</si>
  <si>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</si>
  <si>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</si>
  <si>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</si>
  <si>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</si>
  <si>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</si>
  <si>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</si>
  <si>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</si>
  <si>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</si>
  <si>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</si>
  <si>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</si>
  <si>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</si>
  <si>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</si>
  <si>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</si>
  <si>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</si>
  <si>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</si>
  <si>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</si>
  <si>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</si>
  <si>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</si>
  <si>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</si>
  <si>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</si>
  <si>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</si>
  <si>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</si>
  <si>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</si>
  <si>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</si>
  <si>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</si>
  <si>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</si>
  <si>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</si>
  <si>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</si>
  <si>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</si>
  <si>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</si>
  <si>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</si>
  <si>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</si>
  <si>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</si>
  <si>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</si>
  <si>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</si>
  <si>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</si>
  <si>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</si>
  <si>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</si>
  <si>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</si>
  <si>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</si>
  <si>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</si>
  <si>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</si>
  <si>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</si>
  <si>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</si>
  <si>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</si>
  <si>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</si>
  <si>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</si>
  <si>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</si>
  <si>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</si>
  <si>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</si>
  <si>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</si>
  <si>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</si>
  <si>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</si>
  <si>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</si>
  <si>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</si>
  <si>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</si>
  <si>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</si>
  <si>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</si>
  <si>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</si>
  <si>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</si>
  <si>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</si>
  <si>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</si>
  <si>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</si>
  <si>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</si>
  <si>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</si>
  <si>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</si>
  <si>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</si>
  <si>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</si>
  <si>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</si>
  <si>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</si>
  <si>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</si>
  <si>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</si>
  <si>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</si>
  <si>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</si>
  <si>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</si>
  <si>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</si>
  <si>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</si>
  <si>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</si>
  <si>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</si>
  <si>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</si>
  <si>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</si>
  <si>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</si>
  <si>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</si>
  <si>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</si>
  <si>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</si>
  <si>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</si>
  <si>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</si>
  <si>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</si>
  <si>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</si>
  <si>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</si>
  <si>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</si>
  <si>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</si>
  <si>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</si>
  <si>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</si>
  <si>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</si>
  <si>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</si>
  <si>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</si>
  <si>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</si>
  <si>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</si>
  <si>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</si>
  <si>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</si>
  <si>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</si>
  <si>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</si>
  <si>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</si>
  <si>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</si>
  <si>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</si>
  <si>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</si>
  <si>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</si>
  <si>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</si>
  <si>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</si>
  <si>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</si>
  <si>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</si>
  <si>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</si>
  <si>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</si>
  <si>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</si>
  <si>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</si>
  <si>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</si>
  <si>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</si>
  <si>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</si>
  <si>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</si>
  <si>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</si>
  <si>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</si>
  <si>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</si>
  <si>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</si>
  <si>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</si>
  <si>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</si>
  <si>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</si>
  <si>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</si>
  <si>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</si>
  <si>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</si>
  <si>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</si>
  <si>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</si>
  <si>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</si>
  <si>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</si>
  <si>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</si>
  <si>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</si>
  <si>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</si>
  <si>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</si>
  <si>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</si>
  <si>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</si>
  <si>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</si>
  <si>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</si>
  <si>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</si>
  <si>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</si>
  <si>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</si>
  <si>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</si>
  <si>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</si>
  <si>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</si>
  <si>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</si>
  <si>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</si>
  <si>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</si>
  <si>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</si>
  <si>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</si>
  <si>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</si>
  <si>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</si>
  <si>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</si>
  <si>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</si>
  <si>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</si>
  <si>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</si>
  <si>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</si>
  <si>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</si>
  <si>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</si>
  <si>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</si>
  <si>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</si>
  <si>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</si>
  <si>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</si>
  <si>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</si>
  <si>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</si>
  <si>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</si>
  <si>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</si>
  <si>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</si>
  <si>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</si>
  <si>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</si>
  <si>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</si>
  <si>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</si>
  <si>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</si>
  <si>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</si>
  <si>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</si>
  <si>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</si>
  <si>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</si>
  <si>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</si>
  <si>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</si>
  <si>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</si>
  <si>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</si>
  <si>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</si>
  <si>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</si>
  <si>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</si>
  <si>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</si>
  <si>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</si>
  <si>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</si>
  <si>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</si>
  <si>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</si>
  <si>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</si>
  <si>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</si>
  <si>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</si>
  <si>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</si>
  <si>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</si>
  <si>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</si>
  <si>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</si>
  <si>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</si>
  <si>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</si>
  <si>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</si>
  <si>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</si>
  <si>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</si>
  <si>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</si>
  <si>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</si>
  <si>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</si>
  <si>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</si>
  <si>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</si>
  <si>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</si>
  <si>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</si>
  <si>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</si>
  <si>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</si>
  <si>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</si>
  <si>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</si>
  <si>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</si>
  <si>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</si>
  <si>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</si>
  <si>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</si>
  <si>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</si>
  <si>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</si>
  <si>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</si>
  <si>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</si>
  <si>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</si>
  <si>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</si>
  <si>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</si>
  <si>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</si>
  <si>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</si>
  <si>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</si>
  <si>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</si>
  <si>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</si>
  <si>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</si>
  <si>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</si>
  <si>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</si>
  <si>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</si>
  <si>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</si>
  <si>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</si>
  <si>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</si>
  <si>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</si>
  <si>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</si>
  <si>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</si>
  <si>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</si>
  <si>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</si>
  <si>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</si>
  <si>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</si>
  <si>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</si>
  <si>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</si>
  <si>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</si>
  <si>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</si>
  <si>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</si>
  <si>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</si>
  <si>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</si>
  <si>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</si>
  <si>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</si>
  <si>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</si>
  <si>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</si>
  <si>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</si>
  <si>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</si>
  <si>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</si>
  <si>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</si>
  <si>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</si>
  <si>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</si>
  <si>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</si>
  <si>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</si>
  <si>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</si>
  <si>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</si>
  <si>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</si>
  <si>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</si>
  <si>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</si>
  <si>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</si>
  <si>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</si>
  <si>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</si>
  <si>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</si>
  <si>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</si>
  <si>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</si>
  <si>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</si>
  <si>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</si>
  <si>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</si>
  <si>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</si>
  <si>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</si>
  <si>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</si>
  <si>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</si>
  <si>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</si>
  <si>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</si>
  <si>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</si>
  <si>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</si>
  <si>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</si>
  <si>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</si>
  <si>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</si>
  <si>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</si>
  <si>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</si>
  <si>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</si>
  <si>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</si>
  <si>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</si>
  <si>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</si>
  <si>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</si>
  <si>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</si>
  <si>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</si>
  <si>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</si>
  <si>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</si>
  <si>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</si>
  <si>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</si>
  <si>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</si>
  <si>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</si>
  <si>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</si>
  <si>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</si>
  <si>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</si>
  <si>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</si>
  <si>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</si>
  <si>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</si>
  <si>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</si>
  <si>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</si>
  <si>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</si>
  <si>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</si>
  <si>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</si>
  <si>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</si>
  <si>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</si>
  <si>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</si>
  <si>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</si>
  <si>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</si>
  <si>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</si>
  <si>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</si>
  <si>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</si>
  <si>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</si>
  <si>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</si>
  <si>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</si>
  <si>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</si>
  <si>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</si>
  <si>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</si>
  <si>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</si>
  <si>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</si>
  <si>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</si>
  <si>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</si>
  <si>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</si>
  <si>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</si>
  <si>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</si>
  <si>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</si>
  <si>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</si>
  <si>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</si>
  <si>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</si>
  <si>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</si>
  <si>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</si>
  <si>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</si>
  <si>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</si>
  <si>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</si>
  <si>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</si>
  <si>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</si>
  <si>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</si>
  <si>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</si>
  <si>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</si>
  <si>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</si>
  <si>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</si>
  <si>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</si>
  <si>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</si>
  <si>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</si>
  <si>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</si>
  <si>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</si>
  <si>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</si>
  <si>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</si>
  <si>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</si>
  <si>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</si>
  <si>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</si>
  <si>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</si>
  <si>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</si>
  <si>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</si>
  <si>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</si>
  <si>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</si>
  <si>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</si>
  <si>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</si>
  <si>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</si>
  <si>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</si>
  <si>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</si>
  <si>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</si>
  <si>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</si>
  <si>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</si>
  <si>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</si>
  <si>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</si>
  <si>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</si>
  <si>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</si>
  <si>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</si>
  <si>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</si>
  <si>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</si>
  <si>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</si>
  <si>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</si>
  <si>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</si>
  <si>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</si>
  <si>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</si>
  <si>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</si>
  <si>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</si>
  <si>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</si>
  <si>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</si>
  <si>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</si>
  <si>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</si>
  <si>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</si>
  <si>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</si>
  <si>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</si>
  <si>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</si>
  <si>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</si>
  <si>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</si>
  <si>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</si>
  <si>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</si>
  <si>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</si>
  <si>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</si>
  <si>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</si>
  <si>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</si>
  <si>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</si>
  <si>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</si>
  <si>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</si>
  <si>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</si>
  <si>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</si>
  <si>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</si>
  <si>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</si>
  <si>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</si>
  <si>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</si>
  <si>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</si>
  <si>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</si>
  <si>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</si>
  <si>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</si>
  <si>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</si>
  <si>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</si>
  <si>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</si>
  <si>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</si>
  <si>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</si>
  <si>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</si>
  <si>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</si>
  <si>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</si>
  <si>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</si>
  <si>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</si>
  <si>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</si>
  <si>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</si>
  <si>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</si>
  <si>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</si>
  <si>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</si>
  <si>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</si>
  <si>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</si>
  <si>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</si>
  <si>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</si>
  <si>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</si>
  <si>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</si>
  <si>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</si>
  <si>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</si>
  <si>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</si>
  <si>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</si>
  <si>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</si>
  <si>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</si>
  <si>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</si>
  <si>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</si>
  <si>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</si>
  <si>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</si>
  <si>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</si>
  <si>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</si>
  <si>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</si>
  <si>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</si>
  <si>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</si>
  <si>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</si>
  <si>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</si>
  <si>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</si>
  <si>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</si>
  <si>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</si>
  <si>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</si>
  <si>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</si>
  <si>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</si>
  <si>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</si>
  <si>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</si>
  <si>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</si>
  <si>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</si>
  <si>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</si>
  <si>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</si>
  <si>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</si>
  <si>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</si>
  <si>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</si>
  <si>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</si>
  <si>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</si>
  <si>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</si>
  <si>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</si>
  <si>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</si>
  <si>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</si>
  <si>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</si>
  <si>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</si>
  <si>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</si>
  <si>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</si>
  <si>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</si>
  <si>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</si>
  <si>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</si>
  <si>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</si>
  <si>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</si>
  <si>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</si>
  <si>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</si>
  <si>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</si>
  <si>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</si>
  <si>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</si>
  <si>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</si>
  <si>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</si>
  <si>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</si>
  <si>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</si>
  <si>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</si>
  <si>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</si>
  <si>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</si>
  <si>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</si>
  <si>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</si>
  <si>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</si>
  <si>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</si>
  <si>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</si>
  <si>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</si>
  <si>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</si>
  <si>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</si>
  <si>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</si>
  <si>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</si>
  <si>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</si>
  <si>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</si>
  <si>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</si>
  <si>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</si>
  <si>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</si>
  <si>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</si>
  <si>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</si>
  <si>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</si>
  <si>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</si>
  <si>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</si>
  <si>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</si>
  <si>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</si>
  <si>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</si>
  <si>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</si>
  <si>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</si>
  <si>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</si>
  <si>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</si>
  <si>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</si>
  <si>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</si>
  <si>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</si>
  <si>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</si>
  <si>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</si>
  <si>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</si>
  <si>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</si>
  <si>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</si>
  <si>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</si>
  <si>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</si>
  <si>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</si>
  <si>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</si>
  <si>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</si>
  <si>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</si>
  <si>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</si>
  <si>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</si>
  <si>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</si>
  <si>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</si>
  <si>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</si>
  <si>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</si>
  <si>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</si>
  <si>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</si>
  <si>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</si>
  <si>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</si>
  <si>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</si>
  <si>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</si>
  <si>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</si>
  <si>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</si>
  <si>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</si>
  <si>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</si>
  <si>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</si>
  <si>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</si>
  <si>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</si>
  <si>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</si>
  <si>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</si>
  <si>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</si>
  <si>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</si>
  <si>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</si>
  <si>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</si>
  <si>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</si>
  <si>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</si>
  <si>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</si>
  <si>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</si>
  <si>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</si>
  <si>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</si>
  <si>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</si>
  <si>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</si>
  <si>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</si>
  <si>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</si>
  <si>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</si>
  <si>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</si>
  <si>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</si>
  <si>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</si>
  <si>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</si>
  <si>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</si>
  <si>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</si>
  <si>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</si>
  <si>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</si>
  <si>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</si>
  <si>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</si>
  <si>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</si>
  <si>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</si>
  <si>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</si>
  <si>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</si>
  <si>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</si>
  <si>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</si>
  <si>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</si>
  <si>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</si>
  <si>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</si>
  <si>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</si>
  <si>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</si>
  <si>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</si>
  <si>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</si>
  <si>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</si>
  <si>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</si>
  <si>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</si>
  <si>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</si>
  <si>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</si>
  <si>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</si>
  <si>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</si>
  <si>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</si>
  <si>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</si>
  <si>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</si>
  <si>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</si>
  <si>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</si>
  <si>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</si>
  <si>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</si>
  <si>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</si>
  <si>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</si>
  <si>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</si>
  <si>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</si>
  <si>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</si>
  <si>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</si>
  <si>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</si>
  <si>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</si>
  <si>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</si>
  <si>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</si>
  <si>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</si>
  <si>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</si>
  <si>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</si>
  <si>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</si>
  <si>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</si>
  <si>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</si>
  <si>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</si>
  <si>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</si>
  <si>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</si>
  <si>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</si>
  <si>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</si>
  <si>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</si>
  <si>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</si>
  <si>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</si>
  <si>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</si>
  <si>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</si>
  <si>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</si>
  <si>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</si>
  <si>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</si>
  <si>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</si>
  <si>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</si>
  <si>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</si>
  <si>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</si>
  <si>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</si>
  <si>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</si>
  <si>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</si>
  <si>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</si>
  <si>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</si>
  <si>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</si>
  <si>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</si>
  <si>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</si>
  <si>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</si>
  <si>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</si>
  <si>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</si>
  <si>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</si>
  <si>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</si>
  <si>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</si>
  <si>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</si>
  <si>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</si>
  <si>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</si>
  <si>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</si>
  <si>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</si>
  <si>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</si>
  <si>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</si>
  <si>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</si>
  <si>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</si>
  <si>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</si>
  <si>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</si>
  <si>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</si>
  <si>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</si>
  <si>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</si>
  <si>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</si>
  <si>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</si>
  <si>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</si>
  <si>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</si>
  <si>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</si>
  <si>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</si>
  <si>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</si>
  <si>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</si>
  <si>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</si>
  <si>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</si>
  <si>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</si>
  <si>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</si>
  <si>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</si>
  <si>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</si>
  <si>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</si>
  <si>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</si>
  <si>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</si>
  <si>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</si>
  <si>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</si>
  <si>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</si>
  <si>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</si>
  <si>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</si>
  <si>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</si>
  <si>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</si>
  <si>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</si>
  <si>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</si>
  <si>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</si>
  <si>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</si>
  <si>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</si>
  <si>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</si>
  <si>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</si>
  <si>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</si>
  <si>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</si>
  <si>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</si>
  <si>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</si>
  <si>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</si>
  <si>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</si>
  <si>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</si>
  <si>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</si>
  <si>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</si>
  <si>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</si>
  <si>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</si>
  <si>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</si>
  <si>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</si>
  <si>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</si>
  <si>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</si>
  <si>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</si>
  <si>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</si>
  <si>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</si>
  <si>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</si>
  <si>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</si>
  <si>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</si>
  <si>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</si>
  <si>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</si>
  <si>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</si>
  <si>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</si>
  <si>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</si>
  <si>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</si>
  <si>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</si>
  <si>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</si>
  <si>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</si>
  <si>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</si>
  <si>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</si>
  <si>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</si>
  <si>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</si>
  <si>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</si>
  <si>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</si>
  <si>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</si>
  <si>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</si>
  <si>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</si>
  <si>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</si>
  <si>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</si>
  <si>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</si>
  <si>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</si>
  <si>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</si>
  <si>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</si>
  <si>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</si>
  <si>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</si>
  <si>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</si>
  <si>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</si>
  <si>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</si>
  <si>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</si>
  <si>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</si>
  <si>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</si>
  <si>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</si>
  <si>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</si>
  <si>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</si>
  <si>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</si>
  <si>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</si>
  <si>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</si>
  <si>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</si>
  <si>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</si>
  <si>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</si>
  <si>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</si>
  <si>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</si>
  <si>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</si>
  <si>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</si>
  <si>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</si>
  <si>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</si>
  <si>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</si>
  <si>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</si>
  <si>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</si>
  <si>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</si>
  <si>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</si>
  <si>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</si>
  <si>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</si>
  <si>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</si>
  <si>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</si>
  <si>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</si>
  <si>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</si>
  <si>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</si>
  <si>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</si>
  <si>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</si>
  <si>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</si>
  <si>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</si>
  <si>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</si>
  <si>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</si>
  <si>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</si>
  <si>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</si>
  <si>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</si>
  <si>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</si>
  <si>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</si>
  <si>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</si>
  <si>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</si>
  <si>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</si>
  <si>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</si>
  <si>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</si>
  <si>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</si>
  <si>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</si>
  <si>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</si>
  <si>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</si>
  <si>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</si>
  <si>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</si>
  <si>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</si>
  <si>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</si>
  <si>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</si>
  <si>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</si>
  <si>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</si>
  <si>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</si>
  <si>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</si>
  <si>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</si>
  <si>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</si>
  <si>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</si>
  <si>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</si>
  <si>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</si>
  <si>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</si>
  <si>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</si>
  <si>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</si>
  <si>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</si>
  <si>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</si>
  <si>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</si>
  <si>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</si>
  <si>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</si>
  <si>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</si>
  <si>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</si>
  <si>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</si>
  <si>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</si>
  <si>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</si>
  <si>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</si>
  <si>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</si>
  <si>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</si>
  <si>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</si>
  <si>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</si>
  <si>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</si>
  <si>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</si>
  <si>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</si>
  <si>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</si>
  <si>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</si>
  <si>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</si>
  <si>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</si>
  <si>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</si>
  <si>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</si>
  <si>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</si>
  <si>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</si>
  <si>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</si>
  <si>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</si>
  <si>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</si>
  <si>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</si>
  <si>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</si>
  <si>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</si>
  <si>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</si>
  <si>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</si>
  <si>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</si>
  <si>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</si>
  <si>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</si>
  <si>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</si>
  <si>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</si>
  <si>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</si>
  <si>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</si>
  <si>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</si>
  <si>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</si>
  <si>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</si>
  <si>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</si>
  <si>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</si>
  <si>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</si>
  <si>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</si>
  <si>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</si>
  <si>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</si>
  <si>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</si>
  <si>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</si>
  <si>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</si>
  <si>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</si>
  <si>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</si>
  <si>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</si>
  <si>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</si>
  <si>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</si>
  <si>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</si>
  <si>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</si>
  <si>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</si>
  <si>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</si>
  <si>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</si>
  <si>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</si>
  <si>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</si>
  <si>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</si>
  <si>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</si>
  <si>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</si>
  <si>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</si>
  <si>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</si>
  <si>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</si>
  <si>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</si>
  <si>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</si>
  <si>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</si>
  <si>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</si>
  <si>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</si>
  <si>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</si>
  <si>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</si>
  <si>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</si>
  <si>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</si>
  <si>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</si>
  <si>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</si>
  <si>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</si>
  <si>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</si>
  <si>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</si>
  <si>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</si>
  <si>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</si>
  <si>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</si>
  <si>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</si>
  <si>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</si>
  <si>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</si>
  <si>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</si>
  <si>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</si>
  <si>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</si>
  <si>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</si>
  <si>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</si>
  <si>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</si>
  <si>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</si>
  <si>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</si>
  <si>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</si>
  <si>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</si>
  <si>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</si>
  <si>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</si>
  <si>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</si>
  <si>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</si>
  <si>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</si>
  <si>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</si>
  <si>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</si>
  <si>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</si>
  <si>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</si>
  <si>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</si>
  <si>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</si>
  <si>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</si>
  <si>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</si>
  <si>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</si>
  <si>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</si>
  <si>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</si>
  <si>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</si>
  <si>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</si>
  <si>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</si>
  <si>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</si>
  <si>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</si>
  <si>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</si>
  <si>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</si>
  <si>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</si>
  <si>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</si>
  <si>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</si>
  <si>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</si>
  <si>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</si>
  <si>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</si>
  <si>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</si>
  <si>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</si>
  <si>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</si>
  <si>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</si>
  <si>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</si>
  <si>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</si>
  <si>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</si>
  <si>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</si>
  <si>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</si>
  <si>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</si>
  <si>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</si>
  <si>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</si>
  <si>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</si>
  <si>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</si>
  <si>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</si>
  <si>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</si>
  <si>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</si>
  <si>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</si>
  <si>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</si>
  <si>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</si>
  <si>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</si>
  <si>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</si>
  <si>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</si>
  <si>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</si>
  <si>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</si>
  <si>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</si>
  <si>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</si>
  <si>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</si>
  <si>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</si>
  <si>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</si>
  <si>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</si>
  <si>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</si>
  <si>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</si>
  <si>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</si>
  <si>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</si>
  <si>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</si>
  <si>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</si>
  <si>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</si>
  <si>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</si>
  <si>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</si>
  <si>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</si>
  <si>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</si>
  <si>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</si>
  <si>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</si>
  <si>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</si>
  <si>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</si>
  <si>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</si>
  <si>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</si>
  <si>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</si>
  <si>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</si>
  <si>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</si>
  <si>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</si>
  <si>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</si>
  <si>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</si>
  <si>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</si>
  <si>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</si>
  <si>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</si>
  <si>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</si>
  <si>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</si>
  <si>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</si>
  <si>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</si>
  <si>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</si>
  <si>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</si>
  <si>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</si>
  <si>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</si>
  <si>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</si>
  <si>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</si>
  <si>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</si>
  <si>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</si>
  <si>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</si>
  <si>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</si>
  <si>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</si>
  <si>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</si>
  <si>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</si>
  <si>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</si>
  <si>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</si>
  <si>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</si>
  <si>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</si>
  <si>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</si>
  <si>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</si>
  <si>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</si>
  <si>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</si>
  <si>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</si>
  <si>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</si>
  <si>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</si>
  <si>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</si>
  <si>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</si>
  <si>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</si>
  <si>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</si>
  <si>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</si>
  <si>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</si>
  <si>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</si>
  <si>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</si>
  <si>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</si>
  <si>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</si>
  <si>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</si>
  <si>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</si>
  <si>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</si>
  <si>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</si>
  <si>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</si>
  <si>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</si>
  <si>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</si>
  <si>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</si>
  <si>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</si>
  <si>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</si>
  <si>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</si>
  <si>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</si>
  <si>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</si>
  <si>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</si>
  <si>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</si>
  <si>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</si>
  <si>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</si>
  <si>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</si>
  <si>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</si>
  <si>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</si>
  <si>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</si>
  <si>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</si>
  <si>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</si>
  <si>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</si>
  <si>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</si>
  <si>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</si>
  <si>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</si>
  <si>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</si>
  <si>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</si>
  <si>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</si>
  <si>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</si>
  <si>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</si>
  <si>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</si>
  <si>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</si>
  <si>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</si>
  <si>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</si>
  <si>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</si>
  <si>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</si>
  <si>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</si>
  <si>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</si>
  <si>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</si>
  <si>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</si>
  <si>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</si>
  <si>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</si>
  <si>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</si>
  <si>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</si>
  <si>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</si>
  <si>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</si>
  <si>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</si>
  <si>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</si>
  <si>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</si>
  <si>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</si>
  <si>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</si>
  <si>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</si>
  <si>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</si>
  <si>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</si>
  <si>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</si>
  <si>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</si>
  <si>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</si>
  <si>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</si>
  <si>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</si>
  <si>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</si>
  <si>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</si>
  <si>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</si>
  <si>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</si>
  <si>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</si>
  <si>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</si>
  <si>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</si>
  <si>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</si>
  <si>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</si>
  <si>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</si>
  <si>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</si>
  <si>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</si>
  <si>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</si>
  <si>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</si>
  <si>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</si>
  <si>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</si>
  <si>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</si>
  <si>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</si>
  <si>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</si>
  <si>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</si>
  <si>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</si>
  <si>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</si>
  <si>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</si>
  <si>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</si>
  <si>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</si>
  <si>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</si>
  <si>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</si>
  <si>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</si>
  <si>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</si>
  <si>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</si>
  <si>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</si>
  <si>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</si>
  <si>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</si>
  <si>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</si>
  <si>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</si>
  <si>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</si>
  <si>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</si>
  <si>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</si>
  <si>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</si>
  <si>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</si>
  <si>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</si>
  <si>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</si>
  <si>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</si>
  <si>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</si>
  <si>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</si>
  <si>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</si>
  <si>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</si>
  <si>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</si>
  <si>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</si>
  <si>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</si>
  <si>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</si>
  <si>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</si>
  <si>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</si>
  <si>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</si>
  <si>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</si>
  <si>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</si>
  <si>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</si>
  <si>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</si>
  <si>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</si>
  <si>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</si>
  <si>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</si>
  <si>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</si>
  <si>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</si>
  <si>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</si>
  <si>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</si>
  <si>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</si>
  <si>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</si>
  <si>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</si>
  <si>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</si>
  <si>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</si>
  <si>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</si>
  <si>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</si>
  <si>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</si>
  <si>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</si>
  <si>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</si>
  <si>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</si>
  <si>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</si>
  <si>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</si>
  <si>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</si>
  <si>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</si>
  <si>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</si>
  <si>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</si>
  <si>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</si>
  <si>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</si>
  <si>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</si>
  <si>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</si>
  <si>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</si>
  <si>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</si>
  <si>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</si>
  <si>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</si>
  <si>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</si>
  <si>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</si>
  <si>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</si>
  <si>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</si>
  <si>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</si>
  <si>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</si>
  <si>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</si>
  <si>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</si>
  <si>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</si>
  <si>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</si>
  <si>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</si>
  <si>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</si>
  <si>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</si>
  <si>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</si>
  <si>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</si>
  <si>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</si>
  <si>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</si>
  <si>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</si>
  <si>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</si>
  <si>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</si>
  <si>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</si>
  <si>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</si>
  <si>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</si>
  <si>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</si>
  <si>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</si>
  <si>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</si>
  <si>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</si>
  <si>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</si>
  <si>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</si>
  <si>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</si>
  <si>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</si>
  <si>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</si>
  <si>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</si>
  <si>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</si>
  <si>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</si>
  <si>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</si>
  <si>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</si>
  <si>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</si>
  <si>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</si>
  <si>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</si>
  <si>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</si>
  <si>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</si>
  <si>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</si>
  <si>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</si>
  <si>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</si>
  <si>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</si>
  <si>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</si>
  <si>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</si>
  <si>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</si>
  <si>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</si>
  <si>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</si>
  <si>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</si>
  <si>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</si>
  <si>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</si>
  <si>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</si>
  <si>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</si>
  <si>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</si>
  <si>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</si>
  <si>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</si>
  <si>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</si>
  <si>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</si>
  <si>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</si>
  <si>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</si>
  <si>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</si>
  <si>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</si>
  <si>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</si>
  <si>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</si>
  <si>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</si>
  <si>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</si>
  <si>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</si>
  <si>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</si>
  <si>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</si>
  <si>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</si>
  <si>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</si>
  <si>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</si>
  <si>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</si>
  <si>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</si>
  <si>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</si>
  <si>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</si>
  <si>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</si>
  <si>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</si>
  <si>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</si>
  <si>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</si>
  <si>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</si>
  <si>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</si>
  <si>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</si>
  <si>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</si>
  <si>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</si>
  <si>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</si>
  <si>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</si>
  <si>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</si>
  <si>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</si>
  <si>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</si>
  <si>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</si>
  <si>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</si>
  <si>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</si>
  <si>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</si>
  <si>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</si>
  <si>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</si>
  <si>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</si>
  <si>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</si>
  <si>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</si>
  <si>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</si>
  <si>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</si>
  <si>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</si>
  <si>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</si>
  <si>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</si>
  <si>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</si>
  <si>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</si>
  <si>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</si>
  <si>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</si>
  <si>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</si>
  <si>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</si>
  <si>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</si>
  <si>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</si>
  <si>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</si>
  <si>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</si>
  <si>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</si>
  <si>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</si>
  <si>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</si>
  <si>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</si>
  <si>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</si>
  <si>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</si>
  <si>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</si>
  <si>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</si>
  <si>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</si>
  <si>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</si>
  <si>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</si>
  <si>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</si>
  <si>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</si>
  <si>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</si>
  <si>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</si>
  <si>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</si>
  <si>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</si>
  <si>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</si>
  <si>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</si>
  <si>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</si>
  <si>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</si>
  <si>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</si>
  <si>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</si>
  <si>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</si>
  <si>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</si>
  <si>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</si>
  <si>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</si>
  <si>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</si>
  <si>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</si>
  <si>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</si>
  <si>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</si>
  <si>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</si>
  <si>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</si>
  <si>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</si>
  <si>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</si>
  <si>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</si>
  <si>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</si>
  <si>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</si>
  <si>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</si>
  <si>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</si>
  <si>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</si>
  <si>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</si>
  <si>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</si>
  <si>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</si>
  <si>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</si>
  <si>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</si>
  <si>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</si>
  <si>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</si>
  <si>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</si>
  <si>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</si>
  <si>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</si>
  <si>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</si>
  <si>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</si>
  <si>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</si>
  <si>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</si>
  <si>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</si>
  <si>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</si>
  <si>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</si>
  <si>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</si>
  <si>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</si>
  <si>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</si>
  <si>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</si>
  <si>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</si>
  <si>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</si>
  <si>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</si>
  <si>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</si>
  <si>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</si>
  <si>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</si>
  <si>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</si>
  <si>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</si>
  <si>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</si>
  <si>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</si>
  <si>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</si>
  <si>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</si>
  <si>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</si>
  <si>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</si>
  <si>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</si>
  <si>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</si>
  <si>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</si>
  <si>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</si>
  <si>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</si>
  <si>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</si>
  <si>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</si>
  <si>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</si>
  <si>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</si>
  <si>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</si>
  <si>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</si>
  <si>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</si>
  <si>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</si>
  <si>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</si>
  <si>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</si>
  <si>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</si>
  <si>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</si>
  <si>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</si>
  <si>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</si>
  <si>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</si>
  <si>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</si>
  <si>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</si>
  <si>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</si>
  <si>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</si>
  <si>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</si>
  <si>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</si>
  <si>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</si>
  <si>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</si>
  <si>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</si>
  <si>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</si>
  <si>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</si>
  <si>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</si>
  <si>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</si>
  <si>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</si>
  <si>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</si>
  <si>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</si>
  <si>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</si>
  <si>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</si>
  <si>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</si>
  <si>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</si>
  <si>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</si>
  <si>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</si>
  <si>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</si>
  <si>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</si>
  <si>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</si>
  <si>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</si>
  <si>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</si>
  <si>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</si>
  <si>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</si>
  <si>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</si>
  <si>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</si>
  <si>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</si>
  <si>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</si>
  <si>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</si>
  <si>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</si>
  <si>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</si>
  <si>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</si>
  <si>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</si>
  <si>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</si>
  <si>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</si>
  <si>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</si>
  <si>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</si>
  <si>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</si>
  <si>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</si>
  <si>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</si>
  <si>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</si>
  <si>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</si>
  <si>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</si>
  <si>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</si>
  <si>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</si>
  <si>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</si>
  <si>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</si>
  <si>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</si>
  <si>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</si>
  <si>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</si>
  <si>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</si>
  <si>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</si>
  <si>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</si>
  <si>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</si>
  <si>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</si>
  <si>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</si>
  <si>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</si>
  <si>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</si>
  <si>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</si>
  <si>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</si>
  <si>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</si>
  <si>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</si>
  <si>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</si>
  <si>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</si>
  <si>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</si>
  <si>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</si>
  <si>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</si>
  <si>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</si>
  <si>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</si>
  <si>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</si>
  <si>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</si>
  <si>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</si>
  <si>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</si>
  <si>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</si>
  <si>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</si>
  <si>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</si>
  <si>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</si>
  <si>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</si>
  <si>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</si>
  <si>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</si>
  <si>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</si>
  <si>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</si>
  <si>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</si>
  <si>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</si>
  <si>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</si>
  <si>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</si>
  <si>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</si>
  <si>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</si>
  <si>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</si>
  <si>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</si>
  <si>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</si>
  <si>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</si>
  <si>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</si>
  <si>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</si>
  <si>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</si>
  <si>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</si>
  <si>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</si>
  <si>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</si>
  <si>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</si>
  <si>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</si>
  <si>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</si>
  <si>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</si>
  <si>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</si>
  <si>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</si>
  <si>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</si>
  <si>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</si>
  <si>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</si>
  <si>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</si>
  <si>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</si>
  <si>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</si>
  <si>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</si>
  <si>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</si>
  <si>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</si>
  <si>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</si>
  <si>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</si>
  <si>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</si>
  <si>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</si>
  <si>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</si>
  <si>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</si>
  <si>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</si>
  <si>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</si>
  <si>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</si>
  <si>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</si>
  <si>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</si>
  <si>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</si>
  <si>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</si>
  <si>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</si>
  <si>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</si>
  <si>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</si>
  <si>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</si>
  <si>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</si>
  <si>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</si>
  <si>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</si>
  <si>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</si>
  <si>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</si>
  <si>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</si>
  <si>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</si>
  <si>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</si>
  <si>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</si>
  <si>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</si>
  <si>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</si>
  <si>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</si>
  <si>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</si>
  <si>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</si>
  <si>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</si>
  <si>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</si>
  <si>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</si>
  <si>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</si>
  <si>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</si>
  <si>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</si>
  <si>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</si>
  <si>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</si>
  <si>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</si>
  <si>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</si>
  <si>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</si>
  <si>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</si>
  <si>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</si>
  <si>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</si>
  <si>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</si>
  <si>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</si>
  <si>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</si>
  <si>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</si>
  <si>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</si>
  <si>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</si>
  <si>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</si>
  <si>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</si>
  <si>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</si>
  <si>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</si>
  <si>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</si>
  <si>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</si>
  <si>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</si>
  <si>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</si>
  <si>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</si>
  <si>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</si>
  <si>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</si>
  <si>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</si>
  <si>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</si>
  <si>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</si>
  <si>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</si>
  <si>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</si>
  <si>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</si>
  <si>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</si>
  <si>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</si>
  <si>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</si>
  <si>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</si>
  <si>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</si>
  <si>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</si>
  <si>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</si>
  <si>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</si>
  <si>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</si>
  <si>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</si>
  <si>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</si>
  <si>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</si>
  <si>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</si>
  <si>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</si>
  <si>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</si>
  <si>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</si>
  <si>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</si>
  <si>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</si>
  <si>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</si>
  <si>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</si>
  <si>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</si>
  <si>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</si>
  <si>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</si>
  <si>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</si>
  <si>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</si>
  <si>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</si>
  <si>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</si>
  <si>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</si>
  <si>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</si>
  <si>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</si>
  <si>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</si>
  <si>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</si>
  <si>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</si>
  <si>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</si>
  <si>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</si>
  <si>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</si>
  <si>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</si>
  <si>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</si>
  <si>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</si>
  <si>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</si>
  <si>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</si>
  <si>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</si>
  <si>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</si>
  <si>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</si>
  <si>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</si>
  <si>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</si>
  <si>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</si>
  <si>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</si>
  <si>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</si>
  <si>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</si>
  <si>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</si>
  <si>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</si>
  <si>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</si>
  <si>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</si>
  <si>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</si>
  <si>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</si>
  <si>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</si>
  <si>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</si>
  <si>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</si>
  <si>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</si>
  <si>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</si>
  <si>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</si>
  <si>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</si>
  <si>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</si>
  <si>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</si>
  <si>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</si>
  <si>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</si>
  <si>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</si>
  <si>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</si>
  <si>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</si>
  <si>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</si>
  <si>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</si>
  <si>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</si>
  <si>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</si>
  <si>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</si>
  <si>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</si>
  <si>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</si>
  <si>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</si>
  <si>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</si>
  <si>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</si>
  <si>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</si>
  <si>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</si>
  <si>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</si>
  <si>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</si>
  <si>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</si>
  <si>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</si>
  <si>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</si>
  <si>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</si>
  <si>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</si>
  <si>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</si>
  <si>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</si>
  <si>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</si>
  <si>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</si>
  <si>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</si>
  <si>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</si>
  <si>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</si>
  <si>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</si>
  <si>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</si>
  <si>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</si>
  <si>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</si>
  <si>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</si>
  <si>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</si>
  <si>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</si>
  <si>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</si>
  <si>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</si>
  <si>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</si>
  <si>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</si>
  <si>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</si>
  <si>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</si>
  <si>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</si>
  <si>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</si>
  <si>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</si>
  <si>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</si>
  <si>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</si>
  <si>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</si>
  <si>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</si>
  <si>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</si>
  <si>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</si>
  <si>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</si>
  <si>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</si>
  <si>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</si>
  <si>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</si>
  <si>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</si>
  <si>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</si>
  <si>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</si>
  <si>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</si>
  <si>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</si>
  <si>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</si>
  <si>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</si>
  <si>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</si>
  <si>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</si>
  <si>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</si>
  <si>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</si>
  <si>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</si>
  <si>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</si>
  <si>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</si>
  <si>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</si>
  <si>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</si>
  <si>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</si>
  <si>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</si>
  <si>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</si>
  <si>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</si>
  <si>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</si>
  <si>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</si>
  <si>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</si>
  <si>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</si>
  <si>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</si>
  <si>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</si>
  <si>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</si>
  <si>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</si>
  <si>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</si>
  <si>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</si>
  <si>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</si>
  <si>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</si>
  <si>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</si>
  <si>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</si>
  <si>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</si>
  <si>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</si>
  <si>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</si>
  <si>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</si>
  <si>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</si>
  <si>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</si>
  <si>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</si>
  <si>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</si>
  <si>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</si>
  <si>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</si>
  <si>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</si>
  <si>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</si>
  <si>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</si>
  <si>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</si>
  <si>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</si>
  <si>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</si>
  <si>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</si>
  <si>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</si>
  <si>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</si>
  <si>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</si>
  <si>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</si>
  <si>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</si>
  <si>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</si>
  <si>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</si>
  <si>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</si>
  <si>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</si>
  <si>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</si>
  <si>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</si>
  <si>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</si>
  <si>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</si>
  <si>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</si>
  <si>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</si>
  <si>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</si>
  <si>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</si>
  <si>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</si>
  <si>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</si>
  <si>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</si>
  <si>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</si>
  <si>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</si>
  <si>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</si>
  <si>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</si>
  <si>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</si>
  <si>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</si>
  <si>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</si>
  <si>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</si>
  <si>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</si>
  <si>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</si>
  <si>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</si>
  <si>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</si>
  <si>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</si>
  <si>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</si>
  <si>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</si>
  <si>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</si>
  <si>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</si>
  <si>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</si>
  <si>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</si>
  <si>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</si>
  <si>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</si>
  <si>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</si>
  <si>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</si>
  <si>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</si>
  <si>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</si>
  <si>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</si>
  <si>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</si>
  <si>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</si>
  <si>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</si>
  <si>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</si>
  <si>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</si>
  <si>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</si>
  <si>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</si>
  <si>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</si>
  <si>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</si>
  <si>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</si>
  <si>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</si>
  <si>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</si>
  <si>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</si>
  <si>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</si>
  <si>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</si>
  <si>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</si>
  <si>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</si>
  <si>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</si>
  <si>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</si>
  <si>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</si>
  <si>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</si>
  <si>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</si>
  <si>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</si>
  <si>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</si>
  <si>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</si>
  <si>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</si>
  <si>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</si>
  <si>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</si>
  <si>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</si>
  <si>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</si>
  <si>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</si>
  <si>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</si>
  <si>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</si>
  <si>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</si>
  <si>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</si>
  <si>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</si>
  <si>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</si>
  <si>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</si>
  <si>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</si>
  <si>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</si>
  <si>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</si>
  <si>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</si>
  <si>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</si>
  <si>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</si>
  <si>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</si>
  <si>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</si>
  <si>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</si>
  <si>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</si>
  <si>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</si>
  <si>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</si>
  <si>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</si>
  <si>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</si>
  <si>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</si>
  <si>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</si>
  <si>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</si>
  <si>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</si>
  <si>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</si>
  <si>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</si>
  <si>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</si>
  <si>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</si>
  <si>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</si>
  <si>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</si>
  <si>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</si>
  <si>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</si>
  <si>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</si>
  <si>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</si>
  <si>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</si>
  <si>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</si>
  <si>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</si>
  <si>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</si>
  <si>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</si>
  <si>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</si>
  <si>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</si>
  <si>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</si>
  <si>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</si>
  <si>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</si>
  <si>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</si>
  <si>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</si>
  <si>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</si>
  <si>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</si>
  <si>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</si>
  <si>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</si>
  <si>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</si>
  <si>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</si>
  <si>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</si>
  <si>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</si>
  <si>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</si>
  <si>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</si>
  <si>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</si>
  <si>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</si>
  <si>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</si>
  <si>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</si>
  <si>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</si>
  <si>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</si>
  <si>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</si>
  <si>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</si>
  <si>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</si>
  <si>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</si>
  <si>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</si>
  <si>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</si>
  <si>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</si>
  <si>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</si>
  <si>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</si>
  <si>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</si>
  <si>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</si>
  <si>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</si>
  <si>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</si>
  <si>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</si>
  <si>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</si>
  <si>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</si>
  <si>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</si>
  <si>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</si>
  <si>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</si>
  <si>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</si>
  <si>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</si>
  <si>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</si>
  <si>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</si>
  <si>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</si>
  <si>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</si>
  <si>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</si>
  <si>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</si>
  <si>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</si>
  <si>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</si>
  <si>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</si>
  <si>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</si>
  <si>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</si>
  <si>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</si>
  <si>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</si>
  <si>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</si>
  <si>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</si>
  <si>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</si>
  <si>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</si>
  <si>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</si>
  <si>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</si>
  <si>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</si>
  <si>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</si>
  <si>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</si>
  <si>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</si>
  <si>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</si>
  <si>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</si>
  <si>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</si>
  <si>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</si>
  <si>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</si>
  <si>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</si>
  <si>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</si>
  <si>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</si>
  <si>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</si>
  <si>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</si>
  <si>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</si>
  <si>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</si>
  <si>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</si>
  <si>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</si>
  <si>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</si>
  <si>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</si>
  <si>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</si>
  <si>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</si>
  <si>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</si>
  <si>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</si>
  <si>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</si>
  <si>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</si>
  <si>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</si>
  <si>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</si>
  <si>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</si>
  <si>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</si>
  <si>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</si>
  <si>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</si>
  <si>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</si>
  <si>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</si>
  <si>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</si>
  <si>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</si>
  <si>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</si>
  <si>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</si>
  <si>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</si>
  <si>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</si>
  <si>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</si>
  <si>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</si>
  <si>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</si>
  <si>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</si>
  <si>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</si>
  <si>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</si>
  <si>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</si>
  <si>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</si>
  <si>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</si>
  <si>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</si>
  <si>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</si>
  <si>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</si>
  <si>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</si>
  <si>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</si>
  <si>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</si>
  <si>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</si>
  <si>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</si>
  <si>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</si>
  <si>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</si>
  <si>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</si>
  <si>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</si>
  <si>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</si>
  <si>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</si>
  <si>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</si>
  <si>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</si>
  <si>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</si>
  <si>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</si>
  <si>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</si>
  <si>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</si>
  <si>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</si>
  <si>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</si>
  <si>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</si>
  <si>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</si>
  <si>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</si>
  <si>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</si>
  <si>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</si>
  <si>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</si>
  <si>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</si>
  <si>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</si>
  <si>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</si>
  <si>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</si>
  <si>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</si>
  <si>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</si>
  <si>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</si>
  <si>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</si>
  <si>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</si>
  <si>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</si>
  <si>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</si>
  <si>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</si>
  <si>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</si>
  <si>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</si>
  <si>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</si>
  <si>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</si>
  <si>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</si>
  <si>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</si>
  <si>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</si>
  <si>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</si>
  <si>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</si>
  <si>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</si>
  <si>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</si>
  <si>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</si>
  <si>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</si>
  <si>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</si>
  <si>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</si>
  <si>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</si>
  <si>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</si>
  <si>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</si>
  <si>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</si>
  <si>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</si>
  <si>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</si>
  <si>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</si>
  <si>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</si>
  <si>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</si>
  <si>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</si>
  <si>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</si>
  <si>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</si>
  <si>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</si>
  <si>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</si>
  <si>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</si>
  <si>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</si>
  <si>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</si>
  <si>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</si>
  <si>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</si>
  <si>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</si>
  <si>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</si>
  <si>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</si>
  <si>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</si>
  <si>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</si>
  <si>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</si>
  <si>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</si>
  <si>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</si>
  <si>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</si>
  <si>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</si>
  <si>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</si>
  <si>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</si>
  <si>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</si>
  <si>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</si>
  <si>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</si>
  <si>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</si>
  <si>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</si>
  <si>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</si>
  <si>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</si>
  <si>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</si>
  <si>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</si>
  <si>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</si>
  <si>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</si>
  <si>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</si>
  <si>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</si>
  <si>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</si>
  <si>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</si>
  <si>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</si>
  <si>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</si>
  <si>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</si>
  <si>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</si>
  <si>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</si>
  <si>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</si>
  <si>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</si>
  <si>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</si>
  <si>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</si>
  <si>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</si>
  <si>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</si>
  <si>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</si>
  <si>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</si>
  <si>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</si>
  <si>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</si>
  <si>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</si>
  <si>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</si>
  <si>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</si>
  <si>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</si>
  <si>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</si>
  <si>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</si>
  <si>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</si>
  <si>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</si>
  <si>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</si>
  <si>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</si>
  <si>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</si>
  <si>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</si>
  <si>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</si>
  <si>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</si>
  <si>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</si>
  <si>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</si>
  <si>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</si>
  <si>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</si>
  <si>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</si>
  <si>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</si>
  <si>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</si>
  <si>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</si>
  <si>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</si>
  <si>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</si>
  <si>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</si>
  <si>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</si>
  <si>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</si>
  <si>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</si>
  <si>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</si>
  <si>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</si>
  <si>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</si>
  <si>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</si>
  <si>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</si>
  <si>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</si>
  <si>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</si>
  <si>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</si>
  <si>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</si>
  <si>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</si>
  <si>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</si>
  <si>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</si>
  <si>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</si>
  <si>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</si>
  <si>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</si>
  <si>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</si>
  <si>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</si>
  <si>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</si>
  <si>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</si>
  <si>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</si>
  <si>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</si>
  <si>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</si>
  <si>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</si>
  <si>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</si>
  <si>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</si>
  <si>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</si>
  <si>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</si>
  <si>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</si>
  <si>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</si>
  <si>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</si>
  <si>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</si>
  <si>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</si>
  <si>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</si>
  <si>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</si>
  <si>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</si>
  <si>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</si>
  <si>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</si>
  <si>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</si>
  <si>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</si>
  <si>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</si>
  <si>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</si>
  <si>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</si>
  <si>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</si>
  <si>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</si>
  <si>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</si>
  <si>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</si>
  <si>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</si>
  <si>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</si>
  <si>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</si>
  <si>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</si>
  <si>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</si>
  <si>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</si>
  <si>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</si>
  <si>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</si>
  <si>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</si>
  <si>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</si>
  <si>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</si>
  <si>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</si>
  <si>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</si>
  <si>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</si>
  <si>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</si>
  <si>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</si>
  <si>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</si>
  <si>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</si>
  <si>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</si>
  <si>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</si>
  <si>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</si>
  <si>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</si>
  <si>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</si>
  <si>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</si>
  <si>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</si>
  <si>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</si>
  <si>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</si>
  <si>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</si>
  <si>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</si>
  <si>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</si>
  <si>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</si>
  <si>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</si>
  <si>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</si>
  <si>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</si>
  <si>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</si>
  <si>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</si>
  <si>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</si>
  <si>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</si>
  <si>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</si>
  <si>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</si>
  <si>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</si>
  <si>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</si>
  <si>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</si>
  <si>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</si>
  <si>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</si>
  <si>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</si>
  <si>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</si>
  <si>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</si>
  <si>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</si>
  <si>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</si>
  <si>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</si>
  <si>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</si>
  <si>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</si>
  <si>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</si>
  <si>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</si>
  <si>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</si>
  <si>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</si>
  <si>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</si>
  <si>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</si>
  <si>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</si>
  <si>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</si>
  <si>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</si>
  <si>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</si>
  <si>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</si>
  <si>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</si>
  <si>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</si>
  <si>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</si>
  <si>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</si>
  <si>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</si>
  <si>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</si>
  <si>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</si>
  <si>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</si>
  <si>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</si>
  <si>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</si>
  <si>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</si>
  <si>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</si>
  <si>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</si>
  <si>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</si>
  <si>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</si>
  <si>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</si>
  <si>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</si>
  <si>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</si>
  <si>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</si>
  <si>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</si>
  <si>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</si>
  <si>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</si>
  <si>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</si>
  <si>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</si>
  <si>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</si>
  <si>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</si>
  <si>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</si>
  <si>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</si>
  <si>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</si>
  <si>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</si>
  <si>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</si>
  <si>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</si>
  <si>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</si>
  <si>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</si>
  <si>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</si>
  <si>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</si>
  <si>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</si>
  <si>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</si>
  <si>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</si>
  <si>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</si>
  <si>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</si>
  <si>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</si>
  <si>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</si>
  <si>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</si>
  <si>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</si>
  <si>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</si>
  <si>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</si>
  <si>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</si>
  <si>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</si>
  <si>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</si>
  <si>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</si>
  <si>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</si>
  <si>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</si>
  <si>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</si>
  <si>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</si>
  <si>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</si>
  <si>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</si>
  <si>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</si>
  <si>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</si>
  <si>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</si>
  <si>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</si>
  <si>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</si>
  <si>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</si>
  <si>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</si>
  <si>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</si>
  <si>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</si>
  <si>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</si>
  <si>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</si>
  <si>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</si>
  <si>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</si>
  <si>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</si>
  <si>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</si>
  <si>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</si>
  <si>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</si>
  <si>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</si>
  <si>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</si>
  <si>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</si>
  <si>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</si>
  <si>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</si>
  <si>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</si>
  <si>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</si>
  <si>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</si>
  <si>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</si>
  <si>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</si>
  <si>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</si>
  <si>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</si>
  <si>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</si>
  <si>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</si>
  <si>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</si>
  <si>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</si>
  <si>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</si>
  <si>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</si>
  <si>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</si>
  <si>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</si>
  <si>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</si>
  <si>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</si>
  <si>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</si>
  <si>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</si>
  <si>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</si>
  <si>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</si>
  <si>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</si>
  <si>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</si>
  <si>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</si>
  <si>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</si>
  <si>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</si>
  <si>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</si>
  <si>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</si>
  <si>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</si>
  <si>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</si>
  <si>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</si>
  <si>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</si>
  <si>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</si>
  <si>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</si>
  <si>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</si>
  <si>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</si>
  <si>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</si>
  <si>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</si>
  <si>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</si>
  <si>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</si>
  <si>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</si>
  <si>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</si>
  <si>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</si>
  <si>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</si>
  <si>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</si>
  <si>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</si>
  <si>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</si>
  <si>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</si>
  <si>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</si>
  <si>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</si>
  <si>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</si>
  <si>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</si>
  <si>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</si>
  <si>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</si>
  <si>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</si>
  <si>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</si>
  <si>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</si>
  <si>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</si>
  <si>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</si>
  <si>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</si>
  <si>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</si>
  <si>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</si>
  <si>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</si>
  <si>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</si>
  <si>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</si>
  <si>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</si>
  <si>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</si>
  <si>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</si>
  <si>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</si>
  <si>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</si>
  <si>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</si>
  <si>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</si>
  <si>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</si>
  <si>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</si>
  <si>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</si>
  <si>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</si>
  <si>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</si>
  <si>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</si>
  <si>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</si>
  <si>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</si>
  <si>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</si>
  <si>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</si>
  <si>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</si>
  <si>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</si>
  <si>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</si>
  <si>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</si>
  <si>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</si>
  <si>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</si>
  <si>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</si>
  <si>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</si>
  <si>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</si>
  <si>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</si>
  <si>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</si>
  <si>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</si>
  <si>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</si>
  <si>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</si>
  <si>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</si>
  <si>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</si>
  <si>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</si>
  <si>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</si>
  <si>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</si>
  <si>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</si>
  <si>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</si>
  <si>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</si>
  <si>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</si>
  <si>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</si>
  <si>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</si>
  <si>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</si>
  <si>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</si>
  <si>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</si>
  <si>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</si>
  <si>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</si>
  <si>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</si>
  <si>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</si>
  <si>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</si>
  <si>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</si>
  <si>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</si>
  <si>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</si>
  <si>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</si>
  <si>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</si>
  <si>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</si>
  <si>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</si>
  <si>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</si>
  <si>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</si>
  <si>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</si>
  <si>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</si>
  <si>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</si>
  <si>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</si>
  <si>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</si>
  <si>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</si>
  <si>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</si>
  <si>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</si>
  <si>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</si>
  <si>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</si>
  <si>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</si>
  <si>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</si>
  <si>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</si>
  <si>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</si>
  <si>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</si>
  <si>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</si>
  <si>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</si>
  <si>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</si>
  <si>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</si>
  <si>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</si>
  <si>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</si>
  <si>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</si>
  <si>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</si>
  <si>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</si>
  <si>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</si>
  <si>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</si>
  <si>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</si>
  <si>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</si>
  <si>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</si>
  <si>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</si>
  <si>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</si>
  <si>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</si>
  <si>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</si>
  <si>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</si>
  <si>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</si>
  <si>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</si>
  <si>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</si>
  <si>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</si>
  <si>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</si>
  <si>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</si>
  <si>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</si>
  <si>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</si>
  <si>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</si>
  <si>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</si>
  <si>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</si>
  <si>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</si>
  <si>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</si>
  <si>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</si>
  <si>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</si>
  <si>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</si>
  <si>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</si>
  <si>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</si>
  <si>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</si>
  <si>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</si>
  <si>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</si>
  <si>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</si>
  <si>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</si>
  <si>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</si>
  <si>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</si>
  <si>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</si>
  <si>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</si>
  <si>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</si>
  <si>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</si>
  <si>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</si>
  <si>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</si>
  <si>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</si>
  <si>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</si>
  <si>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</si>
  <si>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</si>
  <si>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</si>
  <si>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</si>
  <si>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</si>
  <si>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</si>
  <si>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</si>
  <si>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</si>
  <si>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</si>
  <si>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</si>
  <si>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</si>
  <si>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</si>
  <si>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</si>
  <si>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</si>
  <si>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</si>
  <si>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</si>
  <si>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</si>
  <si>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</si>
  <si>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</si>
  <si>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</si>
  <si>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</si>
  <si>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</si>
  <si>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</si>
  <si>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</si>
  <si>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</si>
  <si>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</si>
  <si>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</si>
  <si>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</si>
  <si>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</si>
  <si>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</si>
  <si>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</si>
  <si>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</si>
  <si>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</si>
  <si>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</si>
  <si>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</si>
  <si>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</si>
  <si>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</si>
  <si>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</si>
  <si>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</si>
  <si>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</si>
  <si>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</si>
  <si>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</si>
  <si>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</si>
  <si>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</si>
  <si>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</si>
  <si>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</si>
  <si>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</si>
  <si>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</si>
  <si>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</si>
  <si>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</si>
  <si>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</si>
  <si>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</si>
  <si>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</si>
  <si>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</si>
  <si>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</si>
  <si>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</si>
  <si>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</si>
  <si>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</si>
  <si>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</si>
  <si>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</si>
  <si>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</si>
  <si>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</si>
  <si>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</si>
  <si>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</si>
  <si>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</si>
  <si>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</si>
  <si>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</si>
  <si>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</si>
  <si>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</si>
  <si>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</si>
  <si>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</si>
  <si>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</si>
  <si>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</si>
  <si>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</si>
  <si>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</si>
  <si>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</si>
  <si>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</si>
  <si>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</si>
  <si>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</si>
  <si>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</si>
  <si>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</si>
  <si>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</si>
  <si>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</si>
  <si>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</si>
  <si>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</si>
  <si>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</si>
  <si>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</si>
  <si>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</si>
  <si>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</si>
  <si>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</si>
  <si>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</si>
  <si>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</si>
  <si>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</si>
  <si>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</si>
  <si>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</si>
  <si>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</si>
  <si>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</si>
  <si>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</si>
  <si>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</si>
  <si>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</si>
  <si>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</si>
  <si>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</si>
  <si>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</si>
  <si>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</si>
  <si>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</si>
  <si>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</si>
  <si>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</si>
  <si>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</si>
  <si>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</si>
  <si>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</si>
  <si>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</si>
  <si>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</si>
  <si>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</si>
  <si>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</si>
  <si>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</si>
  <si>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</si>
  <si>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</si>
  <si>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</si>
  <si>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</si>
  <si>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</si>
  <si>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</si>
  <si>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</si>
  <si>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</si>
  <si>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</si>
  <si>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</si>
  <si>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</si>
  <si>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</si>
  <si>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</si>
  <si>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</si>
  <si>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</si>
  <si>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</si>
  <si>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</si>
  <si>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</si>
  <si>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</si>
  <si>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</si>
  <si>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</si>
  <si>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</si>
  <si>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</si>
  <si>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</si>
  <si>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</si>
  <si>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</si>
  <si>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</si>
  <si>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</si>
  <si>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</si>
  <si>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</si>
  <si>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</si>
  <si>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</si>
  <si>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</si>
  <si>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</si>
  <si>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</si>
  <si>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</si>
  <si>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</si>
  <si>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</si>
  <si>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</si>
  <si>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</si>
  <si>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</si>
  <si>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</si>
  <si>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</si>
  <si>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</si>
  <si>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</si>
  <si>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</si>
  <si>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</si>
  <si>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</si>
  <si>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</si>
  <si>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</si>
  <si>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</si>
  <si>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</si>
  <si>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</si>
  <si>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</si>
  <si>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</si>
  <si>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</si>
  <si>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</si>
  <si>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</si>
  <si>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</si>
  <si>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</si>
  <si>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</si>
  <si>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</si>
  <si>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</si>
  <si>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</si>
  <si>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</si>
  <si>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</si>
  <si>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</si>
  <si>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</si>
  <si>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</si>
  <si>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</si>
  <si>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</si>
  <si>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</si>
  <si>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</si>
  <si>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</si>
  <si>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</si>
  <si>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</si>
  <si>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</si>
  <si>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</si>
  <si>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</si>
  <si>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</si>
  <si>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</si>
  <si>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</si>
  <si>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</si>
  <si>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</si>
  <si>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</si>
  <si>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</si>
  <si>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</si>
  <si>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</si>
  <si>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</si>
  <si>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</si>
  <si>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</si>
  <si>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</si>
  <si>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</si>
  <si>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</si>
  <si>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</si>
  <si>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</si>
  <si>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</si>
  <si>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</si>
  <si>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</si>
  <si>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</si>
  <si>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</si>
  <si>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</si>
  <si>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</si>
  <si>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</si>
  <si>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</si>
  <si>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</si>
  <si>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</si>
  <si>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</si>
  <si>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</si>
  <si>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</si>
  <si>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</si>
  <si>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</si>
  <si>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</si>
  <si>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</si>
  <si>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</si>
  <si>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</si>
  <si>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</si>
  <si>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</si>
  <si>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</si>
  <si>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</si>
  <si>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</si>
  <si>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</si>
  <si>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</si>
  <si>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</si>
  <si>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</si>
  <si>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</si>
  <si>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</si>
  <si>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</si>
  <si>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</si>
  <si>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</si>
  <si>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</si>
  <si>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</si>
  <si>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</si>
  <si>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</si>
  <si>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</si>
  <si>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</si>
  <si>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</si>
  <si>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</si>
  <si>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</si>
  <si>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</si>
  <si>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</si>
  <si>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</si>
  <si>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</si>
  <si>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</si>
  <si>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</si>
  <si>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</si>
  <si>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</si>
  <si>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</si>
  <si>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</si>
  <si>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</si>
  <si>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</si>
  <si>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</si>
  <si>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</si>
  <si>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</si>
  <si>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</si>
  <si>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</si>
  <si>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</si>
  <si>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</si>
  <si>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</si>
  <si>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</si>
  <si>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</si>
  <si>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</si>
  <si>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</si>
  <si>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</si>
  <si>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</si>
  <si>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</si>
  <si>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</si>
  <si>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</si>
  <si>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</si>
  <si>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</si>
  <si>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</si>
  <si>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</si>
  <si>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</si>
  <si>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</si>
  <si>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</si>
  <si>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</si>
  <si>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</si>
  <si>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</si>
  <si>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</si>
  <si>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</si>
  <si>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</si>
  <si>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</si>
  <si>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</si>
  <si>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</si>
  <si>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</si>
  <si>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</si>
  <si>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</si>
  <si>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</si>
  <si>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</si>
  <si>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</si>
  <si>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</si>
  <si>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</si>
  <si>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</si>
  <si>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</si>
  <si>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</si>
  <si>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</si>
  <si>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</si>
  <si>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</si>
  <si>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</si>
  <si>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</si>
  <si>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</si>
  <si>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</si>
  <si>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</si>
  <si>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</si>
  <si>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</si>
  <si>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</si>
  <si>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</si>
  <si>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</si>
  <si>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</si>
  <si>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</si>
  <si>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</si>
  <si>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</si>
  <si>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</si>
  <si>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</si>
  <si>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</si>
  <si>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</si>
  <si>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</si>
  <si>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</si>
  <si>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</si>
  <si>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</si>
  <si>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</si>
  <si>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</si>
  <si>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</si>
  <si>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</si>
  <si>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</si>
  <si>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</si>
  <si>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</si>
  <si>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</si>
  <si>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</si>
  <si>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</si>
  <si>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</si>
  <si>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</si>
  <si>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</si>
  <si>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</si>
  <si>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</si>
  <si>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</si>
  <si>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</si>
  <si>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</si>
  <si>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</si>
  <si>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</si>
  <si>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</si>
  <si>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</si>
  <si>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</si>
  <si>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</si>
  <si>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</si>
  <si>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</si>
  <si>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</si>
  <si>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</si>
  <si>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</si>
  <si>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</si>
  <si>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</si>
  <si>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</si>
  <si>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</si>
  <si>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</si>
  <si>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</si>
  <si>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</si>
  <si>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</si>
  <si>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</si>
  <si>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</si>
  <si>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</si>
  <si>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</si>
  <si>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</si>
  <si>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</si>
  <si>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</si>
  <si>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</si>
  <si>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</si>
  <si>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</si>
  <si>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</si>
  <si>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</si>
  <si>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</si>
  <si>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</si>
  <si>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</si>
  <si>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</si>
  <si>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</si>
  <si>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</si>
  <si>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</si>
  <si>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</si>
  <si>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</si>
  <si>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</si>
  <si>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</si>
  <si>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</si>
  <si>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</si>
  <si>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</si>
  <si>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</si>
  <si>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</si>
  <si>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</si>
  <si>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</si>
  <si>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</si>
  <si>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</si>
  <si>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</si>
  <si>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</si>
  <si>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</si>
  <si>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</si>
  <si>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</si>
  <si>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</si>
  <si>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</si>
  <si>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</si>
  <si>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</si>
  <si>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</si>
  <si>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</si>
  <si>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</si>
  <si>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</si>
  <si>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</si>
  <si>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</si>
  <si>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</si>
  <si>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</si>
  <si>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</si>
  <si>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</si>
  <si>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</si>
  <si>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</si>
  <si>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</si>
  <si>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</si>
  <si>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</si>
  <si>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</si>
  <si>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</si>
  <si>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</si>
  <si>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</si>
  <si>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</si>
  <si>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</si>
  <si>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</si>
  <si>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</si>
  <si>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</si>
  <si>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</si>
  <si>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</si>
  <si>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</si>
  <si>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</si>
  <si>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</si>
  <si>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</si>
  <si>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</si>
  <si>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</si>
  <si>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</si>
  <si>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</si>
  <si>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</si>
  <si>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</si>
  <si>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</si>
  <si>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</si>
  <si>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</si>
  <si>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</si>
  <si>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</si>
  <si>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</si>
  <si>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</si>
  <si>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</si>
  <si>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</si>
  <si>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</si>
  <si>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</si>
  <si>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</si>
  <si>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</si>
  <si>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</si>
  <si>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</si>
  <si>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</si>
  <si>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</si>
  <si>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</si>
  <si>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</si>
  <si>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</si>
  <si>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</si>
  <si>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</si>
  <si>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</si>
  <si>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</si>
  <si>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</si>
  <si>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</si>
  <si>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</si>
  <si>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</si>
  <si>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</si>
  <si>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</si>
  <si>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</si>
  <si>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</si>
  <si>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</si>
  <si>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</si>
  <si>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</si>
  <si>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</si>
  <si>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</si>
  <si>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</si>
  <si>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</si>
  <si>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</si>
  <si>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</si>
  <si>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</si>
  <si>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</si>
  <si>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</si>
  <si>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</si>
  <si>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</si>
  <si>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</si>
  <si>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</si>
  <si>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</si>
  <si>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</si>
  <si>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</si>
  <si>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</si>
  <si>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</si>
  <si>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</si>
  <si>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</si>
  <si>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</si>
  <si>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</si>
  <si>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</si>
  <si>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</si>
  <si>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</si>
  <si>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</si>
  <si>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</si>
  <si>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</si>
  <si>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</si>
  <si>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</si>
  <si>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</si>
  <si>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</si>
  <si>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</si>
  <si>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</si>
  <si>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</si>
  <si>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</si>
  <si>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</si>
  <si>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</si>
  <si>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</si>
  <si>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</si>
  <si>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</si>
  <si>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</si>
  <si>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</si>
  <si>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</si>
  <si>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</si>
  <si>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</si>
  <si>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</si>
  <si>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</si>
  <si>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</si>
  <si>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</si>
  <si>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</si>
  <si>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</si>
  <si>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</si>
  <si>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</si>
  <si>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</si>
  <si>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</si>
  <si>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</si>
  <si>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</si>
  <si>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</si>
  <si>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</si>
  <si>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</si>
  <si>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</si>
  <si>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</si>
  <si>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</si>
  <si>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</si>
  <si>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</si>
  <si>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</si>
  <si>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</si>
  <si>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</si>
  <si>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</si>
  <si>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</si>
  <si>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</si>
  <si>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</si>
  <si>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</si>
  <si>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</si>
  <si>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</si>
  <si>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</si>
  <si>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</si>
  <si>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</si>
  <si>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</si>
  <si>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</si>
  <si>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</si>
  <si>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</si>
  <si>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</si>
  <si>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</si>
  <si>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</si>
  <si>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</si>
  <si>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</si>
  <si>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</si>
  <si>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</si>
  <si>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</si>
  <si>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</si>
  <si>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</si>
  <si>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</si>
  <si>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</si>
  <si>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</si>
  <si>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</si>
  <si>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</si>
  <si>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</si>
  <si>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</si>
  <si>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</si>
  <si>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</si>
  <si>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</si>
  <si>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</si>
  <si>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</si>
  <si>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</si>
  <si>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</si>
  <si>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</si>
  <si>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</si>
  <si>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</si>
  <si>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</si>
  <si>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</si>
  <si>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</si>
  <si>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</si>
  <si>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</si>
  <si>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</si>
  <si>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</si>
  <si>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</si>
  <si>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</si>
  <si>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</si>
  <si>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</si>
  <si>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</si>
  <si>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</si>
  <si>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</si>
  <si>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</si>
  <si>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</si>
  <si>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</si>
  <si>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</si>
  <si>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</si>
  <si>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</si>
  <si>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</si>
  <si>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</si>
  <si>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</si>
  <si>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</si>
  <si>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</si>
  <si>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</si>
  <si>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</si>
  <si>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</si>
  <si>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</si>
  <si>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</si>
  <si>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</si>
  <si>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</si>
  <si>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</si>
  <si>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</si>
  <si>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</si>
  <si>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</si>
  <si>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</si>
  <si>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</si>
  <si>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</si>
  <si>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</si>
  <si>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</si>
  <si>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</si>
  <si>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</si>
  <si>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</si>
  <si>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</si>
  <si>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</si>
  <si>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</si>
  <si>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</si>
  <si>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</si>
  <si>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</si>
  <si>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</si>
  <si>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</si>
  <si>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</si>
  <si>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</si>
  <si>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</si>
  <si>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</si>
  <si>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</si>
  <si>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</si>
  <si>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</si>
  <si>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</si>
  <si>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</si>
  <si>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</si>
  <si>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</si>
  <si>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</si>
  <si>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</si>
  <si>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</si>
  <si>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</si>
  <si>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</si>
  <si>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</si>
  <si>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</si>
  <si>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</si>
  <si>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</si>
  <si>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</si>
  <si>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</si>
  <si>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</si>
  <si>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</si>
  <si>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</si>
  <si>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</si>
  <si>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</si>
  <si>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</si>
  <si>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</si>
  <si>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</si>
  <si>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</si>
  <si>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</si>
  <si>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</si>
  <si>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</si>
  <si>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</si>
  <si>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</si>
  <si>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</si>
  <si>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</si>
  <si>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</si>
  <si>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</si>
  <si>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</si>
  <si>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</si>
  <si>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</si>
  <si>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</si>
  <si>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</si>
  <si>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</si>
  <si>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</si>
  <si>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</si>
  <si>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</si>
  <si>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</si>
  <si>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</si>
  <si>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</si>
  <si>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</si>
  <si>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</si>
  <si>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</si>
  <si>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</si>
  <si>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</si>
  <si>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</si>
  <si>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</si>
  <si>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</si>
  <si>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</si>
  <si>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</si>
  <si>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</si>
  <si>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</si>
  <si>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</si>
  <si>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</si>
  <si>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</si>
  <si>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</si>
  <si>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</si>
  <si>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</si>
  <si>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</si>
  <si>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</si>
  <si>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</si>
  <si>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</si>
  <si>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</si>
  <si>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</si>
  <si>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</si>
  <si>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</si>
  <si>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</si>
  <si>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</si>
  <si>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</si>
  <si>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</si>
  <si>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</si>
  <si>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</si>
  <si>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</si>
  <si>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</si>
  <si>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</si>
  <si>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</si>
  <si>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</si>
  <si>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</si>
  <si>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</si>
  <si>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</si>
  <si>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</si>
  <si>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</si>
  <si>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</si>
  <si>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</si>
  <si>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</si>
  <si>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</si>
  <si>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</si>
  <si>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</si>
  <si>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</si>
  <si>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</si>
  <si>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</si>
  <si>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</si>
  <si>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</si>
  <si>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</si>
  <si>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</si>
  <si>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</si>
  <si>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</si>
  <si>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</si>
  <si>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</si>
  <si>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</si>
  <si>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</si>
  <si>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</si>
  <si>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</si>
  <si>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</si>
  <si>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</si>
  <si>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</si>
  <si>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</si>
  <si>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</si>
  <si>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</si>
  <si>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</si>
  <si>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</si>
  <si>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</si>
  <si>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</si>
  <si>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</si>
  <si>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</si>
  <si>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</si>
  <si>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</si>
  <si>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</si>
  <si>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</si>
  <si>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</si>
  <si>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</si>
  <si>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</si>
  <si>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</si>
  <si>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</si>
  <si>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</si>
  <si>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</si>
  <si>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</si>
  <si>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</si>
  <si>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</si>
  <si>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</si>
  <si>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</si>
  <si>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</si>
  <si>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</si>
  <si>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</si>
  <si>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</si>
  <si>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</si>
  <si>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</si>
  <si>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</si>
  <si>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</si>
  <si>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</si>
  <si>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</si>
  <si>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</si>
  <si>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</si>
  <si>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</si>
  <si>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</si>
  <si>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</si>
  <si>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</si>
  <si>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</si>
  <si>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</si>
  <si>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</si>
  <si>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</si>
  <si>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</si>
  <si>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</si>
  <si>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</si>
  <si>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</si>
  <si>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</si>
  <si>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</si>
  <si>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</si>
  <si>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</si>
  <si>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</si>
  <si>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</si>
  <si>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</si>
  <si>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</si>
  <si>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</si>
  <si>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</si>
  <si>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</si>
  <si>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</si>
  <si>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</si>
  <si>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</si>
  <si>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</si>
  <si>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</si>
  <si>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</si>
  <si>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</si>
  <si>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</si>
  <si>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</si>
  <si>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</si>
  <si>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</si>
  <si>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</si>
  <si>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</si>
  <si>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</si>
  <si>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</si>
  <si>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</si>
  <si>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</si>
  <si>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</si>
  <si>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</si>
  <si>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</si>
  <si>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</si>
  <si>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</si>
  <si>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</si>
  <si>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</si>
  <si>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</si>
  <si>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</si>
  <si>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</si>
  <si>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</si>
  <si>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</si>
  <si>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</si>
  <si>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</si>
  <si>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</si>
  <si>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</si>
  <si>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</si>
  <si>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</si>
  <si>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</si>
  <si>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</si>
  <si>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</si>
  <si>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</si>
  <si>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</si>
  <si>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</si>
  <si>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</si>
  <si>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</si>
  <si>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</si>
  <si>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</si>
  <si>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</si>
  <si>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</si>
  <si>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</si>
  <si>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</si>
  <si>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</si>
  <si>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</si>
  <si>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</si>
  <si>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</si>
  <si>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</si>
  <si>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</si>
  <si>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</si>
  <si>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</si>
  <si>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</si>
  <si>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</si>
  <si>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</si>
  <si>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</si>
  <si>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</si>
  <si>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</si>
  <si>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</si>
  <si>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</si>
  <si>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</si>
  <si>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</si>
  <si>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</si>
  <si>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</si>
  <si>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</si>
  <si>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</si>
  <si>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</si>
  <si>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</si>
  <si>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</si>
  <si>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</si>
  <si>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</si>
  <si>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</si>
  <si>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</si>
  <si>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</si>
  <si>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</si>
  <si>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</si>
  <si>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</si>
  <si>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</si>
  <si>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</si>
  <si>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</si>
  <si>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</si>
  <si>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</si>
  <si>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</si>
  <si>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</si>
  <si>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</si>
  <si>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</si>
  <si>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</si>
  <si>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</si>
  <si>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</si>
  <si>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</si>
  <si>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</si>
  <si>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</si>
  <si>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</si>
  <si>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</si>
  <si>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</si>
  <si>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</si>
  <si>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</si>
  <si>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</si>
  <si>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</si>
  <si>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</si>
  <si>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</si>
  <si>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</si>
  <si>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</si>
  <si>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</si>
  <si>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</si>
  <si>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</si>
  <si>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</si>
  <si>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</si>
  <si>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</si>
  <si>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</si>
  <si>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</si>
  <si>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</si>
  <si>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</si>
  <si>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</si>
  <si>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</si>
  <si>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</si>
  <si>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</si>
  <si>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</si>
  <si>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</si>
  <si>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</si>
  <si>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</si>
  <si>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</si>
  <si>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</si>
  <si>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</si>
  <si>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</si>
  <si>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</si>
  <si>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</si>
  <si>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</si>
  <si>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</si>
  <si>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</si>
  <si>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</si>
  <si>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</si>
  <si>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</si>
  <si>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</si>
  <si>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</si>
  <si>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</si>
  <si>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</si>
  <si>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</si>
  <si>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</si>
  <si>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</si>
  <si>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</si>
  <si>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</si>
  <si>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</si>
  <si>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</si>
  <si>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</si>
  <si>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</si>
  <si>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</si>
  <si>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</si>
  <si>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</si>
  <si>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</si>
  <si>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</si>
  <si>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</si>
  <si>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</si>
  <si>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</si>
  <si>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</si>
  <si>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</si>
  <si>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</si>
  <si>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</si>
  <si>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</si>
  <si>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</si>
  <si>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</si>
  <si>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</si>
  <si>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</si>
  <si>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</si>
  <si>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</si>
  <si>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</si>
  <si>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</si>
  <si>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</si>
  <si>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</si>
  <si>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</si>
  <si>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</si>
  <si>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</si>
  <si>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</si>
  <si>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</si>
  <si>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</si>
  <si>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</si>
  <si>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</si>
  <si>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</si>
  <si>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</si>
  <si>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</si>
  <si>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</si>
  <si>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</si>
  <si>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</si>
  <si>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</si>
  <si>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</si>
  <si>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</si>
  <si>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</si>
  <si>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</si>
  <si>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</si>
  <si>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</si>
  <si>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</si>
  <si>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</si>
  <si>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</si>
  <si>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</si>
  <si>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</si>
  <si>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</si>
  <si>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</si>
  <si>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</si>
  <si>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</si>
  <si>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</si>
  <si>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</si>
  <si>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</si>
  <si>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</si>
  <si>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</si>
  <si>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</si>
  <si>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</si>
  <si>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</si>
  <si>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</si>
  <si>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</si>
  <si>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</si>
  <si>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</si>
  <si>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</si>
  <si>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</si>
  <si>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</si>
  <si>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</si>
  <si>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</si>
  <si>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</si>
  <si>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</si>
  <si>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</si>
  <si>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</si>
  <si>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</si>
  <si>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</si>
  <si>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</si>
  <si>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</si>
  <si>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</si>
  <si>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</si>
  <si>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</si>
  <si>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</si>
  <si>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</si>
  <si>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</si>
  <si>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</si>
  <si>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</si>
  <si>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</si>
  <si>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</si>
  <si>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</si>
  <si>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</si>
  <si>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</si>
  <si>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</si>
  <si>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</si>
  <si>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</si>
  <si>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</si>
  <si>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</si>
  <si>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</si>
  <si>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</si>
  <si>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</si>
  <si>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</si>
  <si>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</si>
  <si>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</si>
  <si>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</si>
  <si>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</si>
  <si>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</si>
  <si>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</si>
  <si>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</si>
  <si>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</si>
  <si>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</si>
  <si>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</si>
  <si>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</si>
  <si>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</si>
  <si>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</si>
  <si>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</si>
  <si>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</si>
  <si>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</si>
  <si>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</si>
  <si>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</si>
  <si>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</si>
  <si>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</si>
  <si>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</si>
  <si>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</si>
  <si>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</si>
  <si>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</si>
  <si>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</si>
  <si>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</si>
  <si>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</si>
  <si>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</si>
  <si>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</si>
  <si>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</si>
  <si>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</si>
  <si>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</si>
  <si>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</si>
  <si>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</si>
  <si>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</si>
  <si>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</si>
  <si>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</si>
  <si>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</si>
  <si>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</si>
  <si>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</si>
  <si>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</si>
  <si>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</si>
  <si>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</si>
  <si>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</si>
  <si>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</si>
  <si>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</si>
  <si>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</si>
  <si>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</si>
  <si>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</si>
  <si>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</si>
  <si>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</si>
  <si>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</si>
  <si>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</si>
  <si>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</si>
  <si>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</si>
  <si>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</si>
  <si>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</si>
  <si>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</si>
  <si>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</si>
  <si>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</si>
  <si>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</si>
  <si>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</si>
  <si>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</si>
  <si>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</si>
  <si>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</si>
  <si>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</si>
  <si>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</si>
  <si>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</si>
  <si>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</si>
  <si>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</si>
  <si>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</si>
  <si>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</si>
  <si>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</si>
  <si>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</si>
  <si>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</si>
  <si>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</si>
  <si>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</si>
  <si>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</si>
  <si>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</si>
  <si>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</si>
  <si>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</si>
  <si>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</si>
  <si>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</si>
  <si>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</si>
  <si>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</si>
  <si>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</si>
  <si>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</si>
  <si>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</si>
  <si>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</si>
  <si>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</si>
  <si>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</si>
  <si>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</si>
  <si>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</si>
  <si>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</si>
  <si>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</si>
  <si>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</si>
  <si>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</si>
  <si>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</si>
  <si>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</si>
  <si>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</si>
  <si>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</si>
  <si>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</si>
  <si>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</si>
  <si>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</si>
  <si>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</si>
  <si>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</si>
  <si>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</si>
  <si>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</si>
  <si>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</si>
  <si>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</si>
  <si>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</si>
  <si>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</si>
  <si>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</si>
  <si>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</si>
  <si>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</si>
  <si>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</si>
  <si>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</si>
  <si>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</si>
  <si>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</si>
  <si>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</si>
  <si>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</si>
  <si>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</si>
  <si>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</si>
  <si>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</si>
  <si>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</si>
  <si>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</si>
  <si>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</si>
  <si>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</si>
  <si>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</si>
  <si>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</si>
  <si>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</si>
  <si>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</si>
  <si>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</si>
  <si>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</si>
  <si>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</si>
  <si>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</si>
  <si>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</si>
  <si>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</si>
  <si>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</si>
  <si>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</si>
  <si>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</si>
  <si>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</si>
  <si>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</si>
  <si>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</si>
  <si>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</si>
  <si>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</si>
  <si>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</si>
  <si>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</si>
  <si>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</si>
  <si>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</si>
  <si>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</si>
  <si>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</si>
  <si>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</si>
  <si>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</si>
  <si>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</si>
  <si>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</si>
  <si>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</si>
  <si>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</si>
  <si>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</si>
  <si>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</si>
  <si>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</si>
  <si>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</si>
  <si>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</si>
  <si>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</si>
  <si>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</si>
  <si>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</si>
  <si>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</si>
  <si>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</si>
  <si>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</si>
  <si>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</si>
  <si>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</si>
  <si>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</si>
  <si>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</si>
  <si>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</si>
  <si>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</si>
  <si>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</si>
  <si>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</si>
  <si>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</si>
  <si>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</si>
  <si>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</si>
  <si>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</si>
  <si>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</si>
  <si>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</si>
  <si>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</si>
  <si>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</si>
  <si>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</si>
  <si>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</si>
  <si>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</si>
  <si>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</si>
  <si>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</si>
  <si>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</si>
  <si>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</si>
  <si>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</si>
  <si>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</si>
  <si>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</si>
  <si>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</si>
  <si>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</si>
  <si>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</si>
  <si>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</si>
  <si>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</si>
  <si>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</si>
  <si>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</si>
  <si>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</si>
  <si>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</si>
  <si>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</si>
  <si>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</si>
  <si>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</si>
  <si>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</si>
  <si>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</si>
  <si>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</si>
  <si>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</si>
  <si>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</si>
  <si>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</si>
  <si>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</si>
  <si>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</si>
  <si>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</si>
  <si>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</si>
  <si>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</si>
  <si>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</si>
  <si>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</si>
  <si>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</si>
  <si>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</si>
  <si>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</si>
  <si>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</si>
  <si>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</si>
  <si>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</si>
  <si>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</si>
  <si>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</si>
  <si>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</si>
  <si>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</si>
  <si>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</si>
  <si>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</si>
  <si>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</si>
  <si>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</si>
  <si>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</si>
  <si>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</si>
  <si>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</si>
  <si>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</si>
  <si>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</si>
  <si>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</si>
  <si>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</si>
  <si>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</si>
  <si>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</si>
  <si>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</si>
  <si>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</si>
  <si>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</si>
  <si>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</si>
  <si>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</si>
  <si>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</si>
  <si>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</si>
  <si>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</si>
  <si>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</si>
  <si>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</si>
  <si>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</si>
  <si>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</si>
  <si>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</si>
  <si>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</si>
  <si>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</si>
  <si>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</si>
  <si>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</si>
  <si>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</si>
  <si>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</si>
  <si>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</si>
  <si>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</si>
  <si>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</si>
  <si>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</si>
  <si>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</si>
  <si>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</si>
  <si>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</si>
  <si>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</si>
  <si>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</si>
  <si>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</si>
  <si>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</si>
  <si>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</si>
  <si>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</si>
  <si>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</si>
  <si>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</si>
  <si>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</si>
  <si>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</si>
  <si>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</si>
  <si>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</si>
  <si>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</si>
  <si>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</si>
  <si>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</si>
  <si>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</si>
  <si>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</si>
  <si>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</si>
  <si>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</si>
  <si>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</si>
  <si>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</si>
  <si>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</si>
  <si>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</si>
  <si>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</si>
  <si>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</si>
  <si>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</si>
  <si>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</si>
  <si>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</si>
  <si>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</si>
  <si>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</si>
  <si>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</si>
  <si>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</si>
  <si>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</si>
  <si>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</si>
  <si>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</si>
  <si>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</si>
  <si>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</si>
  <si>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</si>
  <si>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</si>
  <si>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</si>
  <si>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</si>
  <si>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</si>
  <si>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</si>
  <si>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</si>
  <si>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</si>
  <si>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</si>
  <si>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</si>
  <si>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</si>
  <si>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</si>
  <si>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</si>
  <si>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</si>
  <si>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</si>
  <si>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</si>
  <si>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</si>
  <si>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</si>
  <si>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</si>
  <si>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</si>
  <si>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</si>
  <si>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</si>
  <si>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</si>
  <si>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</si>
  <si>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</si>
  <si>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</si>
  <si>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</si>
  <si>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</si>
  <si>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</si>
  <si>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</si>
  <si>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</si>
  <si>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</si>
  <si>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</si>
  <si>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</si>
  <si>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</si>
  <si>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</si>
  <si>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</si>
  <si>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</si>
  <si>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</si>
  <si>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</si>
  <si>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</si>
  <si>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</si>
  <si>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</si>
  <si>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</si>
  <si>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</si>
  <si>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</si>
  <si>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</si>
  <si>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</si>
  <si>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</si>
  <si>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</si>
  <si>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</si>
  <si>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</si>
  <si>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</si>
  <si>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</si>
  <si>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</si>
  <si>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</si>
  <si>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</si>
  <si>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</si>
  <si>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</si>
  <si>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</si>
  <si>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</si>
  <si>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</si>
  <si>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</si>
  <si>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</si>
  <si>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</si>
  <si>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</si>
  <si>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</si>
  <si>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</si>
  <si>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</si>
  <si>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</si>
  <si>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</si>
  <si>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</si>
  <si>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</si>
  <si>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</si>
  <si>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</si>
  <si>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</si>
  <si>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</si>
  <si>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</si>
  <si>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</si>
  <si>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</si>
  <si>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</si>
  <si>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</si>
  <si>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</si>
  <si>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</si>
  <si>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</si>
  <si>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</si>
  <si>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</si>
  <si>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</si>
  <si>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</si>
  <si>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</si>
  <si>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</si>
  <si>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</si>
  <si>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</si>
  <si>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</si>
  <si>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</si>
  <si>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</si>
  <si>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</si>
  <si>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</si>
  <si>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</si>
  <si>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</si>
  <si>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</si>
  <si>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</si>
  <si>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</si>
  <si>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</si>
  <si>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</si>
  <si>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</si>
  <si>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</si>
  <si>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</si>
  <si>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</si>
  <si>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</si>
  <si>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</si>
  <si>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</si>
  <si>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</si>
  <si>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</si>
  <si>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</si>
  <si>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</si>
  <si>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</si>
  <si>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</si>
  <si>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</si>
  <si>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</si>
  <si>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</si>
  <si>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</si>
  <si>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</si>
  <si>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</si>
  <si>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</si>
  <si>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</si>
  <si>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</si>
  <si>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</si>
  <si>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</si>
  <si>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</si>
  <si>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</si>
  <si>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</si>
  <si>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</si>
  <si>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</si>
  <si>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</si>
  <si>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</si>
  <si>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</si>
  <si>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</si>
  <si>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</si>
  <si>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</si>
  <si>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</si>
  <si>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</si>
  <si>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</si>
  <si>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</si>
  <si>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</si>
  <si>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</si>
  <si>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</si>
  <si>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</si>
  <si>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</si>
  <si>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</si>
  <si>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</si>
  <si>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</si>
  <si>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</si>
  <si>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</si>
  <si>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</si>
  <si>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</si>
  <si>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</si>
  <si>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</si>
  <si>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</si>
  <si>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</si>
  <si>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</si>
  <si>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</si>
  <si>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</si>
  <si>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</si>
  <si>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</si>
  <si>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</si>
  <si>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</si>
  <si>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</si>
  <si>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</si>
  <si>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</si>
  <si>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</si>
  <si>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</si>
  <si>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</si>
  <si>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</si>
  <si>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</si>
  <si>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</si>
  <si>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</si>
  <si>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</si>
  <si>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</si>
  <si>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</si>
  <si>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</si>
  <si>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</si>
  <si>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</si>
  <si>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</si>
  <si>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</si>
  <si>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</si>
  <si>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</si>
  <si>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</si>
  <si>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</si>
  <si>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</si>
  <si>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</si>
  <si>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</si>
  <si>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</si>
  <si>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</si>
  <si>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</si>
  <si>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</si>
  <si>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</si>
  <si>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</si>
  <si>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</si>
  <si>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</si>
  <si>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</si>
  <si>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</si>
  <si>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</si>
  <si>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</si>
  <si>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</si>
  <si>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</si>
  <si>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</si>
  <si>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</si>
  <si>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</si>
  <si>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</si>
  <si>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</si>
  <si>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</si>
  <si>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</si>
  <si>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</si>
  <si>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</si>
  <si>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</si>
  <si>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</si>
  <si>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</si>
  <si>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</si>
  <si>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</si>
  <si>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</si>
  <si>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</si>
  <si>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</si>
  <si>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</si>
  <si>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</si>
  <si>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</si>
  <si>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</si>
  <si>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</si>
  <si>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</si>
  <si>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</si>
  <si>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</si>
  <si>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</si>
  <si>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</si>
  <si>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</si>
  <si>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</si>
  <si>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</si>
  <si>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</si>
  <si>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</si>
  <si>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</si>
  <si>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</si>
  <si>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</si>
  <si>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</si>
  <si>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</si>
  <si>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</si>
  <si>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</si>
  <si>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</si>
  <si>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</si>
  <si>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</si>
  <si>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</si>
  <si>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</si>
  <si>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</si>
  <si>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</si>
  <si>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</si>
  <si>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</si>
  <si>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</si>
  <si>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</si>
  <si>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</si>
  <si>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</si>
  <si>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</si>
  <si>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</si>
  <si>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</si>
  <si>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</si>
  <si>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</si>
  <si>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</si>
  <si>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</si>
  <si>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</si>
  <si>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</si>
  <si>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</si>
  <si>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</si>
  <si>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</si>
  <si>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</si>
  <si>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</si>
  <si>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</si>
  <si>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</si>
  <si>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</si>
  <si>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</si>
  <si>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</si>
  <si>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</si>
  <si>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</si>
  <si>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</si>
  <si>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</si>
  <si>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</si>
  <si>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</si>
  <si>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</si>
  <si>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</si>
  <si>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</si>
  <si>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</si>
  <si>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</si>
  <si>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</si>
  <si>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</si>
  <si>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</si>
  <si>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</si>
  <si>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</si>
  <si>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</si>
  <si>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</si>
  <si>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</si>
  <si>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</si>
  <si>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</si>
  <si>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</si>
  <si>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</si>
  <si>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</si>
  <si>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</si>
  <si>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</si>
  <si>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</si>
  <si>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</si>
  <si>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</si>
  <si>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</si>
  <si>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</si>
  <si>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</si>
  <si>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</si>
  <si>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</si>
  <si>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</si>
  <si>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</si>
  <si>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</si>
  <si>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</si>
  <si>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</si>
  <si>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</si>
  <si>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</si>
  <si>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</si>
  <si>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</si>
  <si>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</si>
  <si>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</si>
  <si>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</si>
  <si>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</si>
  <si>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</si>
  <si>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</si>
  <si>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</si>
  <si>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</si>
  <si>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</si>
  <si>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</si>
  <si>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</si>
  <si>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</si>
  <si>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</si>
  <si>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</si>
  <si>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</si>
  <si>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</si>
  <si>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</si>
  <si>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</si>
  <si>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</si>
  <si>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</si>
  <si>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</si>
  <si>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</si>
  <si>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</si>
  <si>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</si>
  <si>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</si>
  <si>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</si>
  <si>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</si>
  <si>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</si>
  <si>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</si>
  <si>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</si>
  <si>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</si>
  <si>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</si>
  <si>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</si>
  <si>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</si>
  <si>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</si>
  <si>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</si>
  <si>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</si>
  <si>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</si>
  <si>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</si>
  <si>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</si>
  <si>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</si>
  <si>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</si>
  <si>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</si>
  <si>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</si>
  <si>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</si>
  <si>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</si>
  <si>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</si>
  <si>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</si>
  <si>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</si>
  <si>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</si>
  <si>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</si>
  <si>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</si>
  <si>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</si>
  <si>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</si>
  <si>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</si>
  <si>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</si>
  <si>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</si>
  <si>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</si>
  <si>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</si>
  <si>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</si>
  <si>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</si>
  <si>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</si>
  <si>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</si>
  <si>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</si>
  <si>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</si>
  <si>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</si>
  <si>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</si>
  <si>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</si>
  <si>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</si>
  <si>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</si>
  <si>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</si>
  <si>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</si>
  <si>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</si>
  <si>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</si>
  <si>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</si>
  <si>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</si>
  <si>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</si>
  <si>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</si>
  <si>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</si>
  <si>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</si>
  <si>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</si>
  <si>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</si>
  <si>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</si>
  <si>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</si>
  <si>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</si>
  <si>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</si>
  <si>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</si>
  <si>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</si>
  <si>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</si>
  <si>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</si>
  <si>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</si>
  <si>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</si>
  <si>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</si>
  <si>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</si>
  <si>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</si>
  <si>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</si>
  <si>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</si>
  <si>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</si>
  <si>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</si>
  <si>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</si>
  <si>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</si>
  <si>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</si>
  <si>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</si>
  <si>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</si>
  <si>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</si>
  <si>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</si>
  <si>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</si>
  <si>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</si>
  <si>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</si>
  <si>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</si>
  <si>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</si>
  <si>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</si>
  <si>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</si>
  <si>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</si>
  <si>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</si>
  <si>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</si>
  <si>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</si>
  <si>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</si>
  <si>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</si>
  <si>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</si>
  <si>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</si>
  <si>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</si>
  <si>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</si>
  <si>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</si>
  <si>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</si>
  <si>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</si>
  <si>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</si>
  <si>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</si>
  <si>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</si>
  <si>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</si>
  <si>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</si>
  <si>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</si>
  <si>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</si>
  <si>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</si>
  <si>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</si>
  <si>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</si>
  <si>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</si>
  <si>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</si>
  <si>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</si>
  <si>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</si>
  <si>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</si>
  <si>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</si>
  <si>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</si>
  <si>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</si>
  <si>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</si>
  <si>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</si>
  <si>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</si>
  <si>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</si>
  <si>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</si>
  <si>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</si>
  <si>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</si>
  <si>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</si>
  <si>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</si>
  <si>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</si>
  <si>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</si>
  <si>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</si>
  <si>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</si>
  <si>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</si>
  <si>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</si>
  <si>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</si>
  <si>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</si>
  <si>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</si>
  <si>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</si>
  <si>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</si>
  <si>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</si>
  <si>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</si>
  <si>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</si>
  <si>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</si>
  <si>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</si>
  <si>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</si>
  <si>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</si>
  <si>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</si>
  <si>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</si>
  <si>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</si>
  <si>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</si>
  <si>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</si>
  <si>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</si>
  <si>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</si>
  <si>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</si>
  <si>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</si>
  <si>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</si>
  <si>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</si>
  <si>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</si>
  <si>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</si>
  <si>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</si>
  <si>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</si>
  <si>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</si>
  <si>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</si>
  <si>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</si>
  <si>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</si>
  <si>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</si>
  <si>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</si>
  <si>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</si>
  <si>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</si>
  <si>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</si>
  <si>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</si>
  <si>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</si>
  <si>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</si>
  <si>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</si>
  <si>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</si>
  <si>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</si>
  <si>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</si>
  <si>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</si>
  <si>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</si>
  <si>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</si>
  <si>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</si>
  <si>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</si>
  <si>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</si>
  <si>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</si>
  <si>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</si>
  <si>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</si>
  <si>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</si>
  <si>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</si>
  <si>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</si>
  <si>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</si>
  <si>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</si>
  <si>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</si>
  <si>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</si>
  <si>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</si>
  <si>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</si>
  <si>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</si>
  <si>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</si>
  <si>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</si>
  <si>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</si>
  <si>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</si>
  <si>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</si>
  <si>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</si>
  <si>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</si>
  <si>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</si>
  <si>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</si>
  <si>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</si>
  <si>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</si>
  <si>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</si>
  <si>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</si>
  <si>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</si>
  <si>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</si>
  <si>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</si>
  <si>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</si>
  <si>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</si>
  <si>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</si>
  <si>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</si>
  <si>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</si>
  <si>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</si>
  <si>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</si>
  <si>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</si>
  <si>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</si>
  <si>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</si>
  <si>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</si>
  <si>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</si>
  <si>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</si>
  <si>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</si>
  <si>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</si>
  <si>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</si>
  <si>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</si>
  <si>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</si>
  <si>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</si>
  <si>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</si>
  <si>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</si>
  <si>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</si>
  <si>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</si>
  <si>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</si>
  <si>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</si>
  <si>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</si>
  <si>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</si>
  <si>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</si>
  <si>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</si>
  <si>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</si>
  <si>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</si>
  <si>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</si>
  <si>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</si>
  <si>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</si>
  <si>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</si>
  <si>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</si>
  <si>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</si>
  <si>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</si>
  <si>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</si>
  <si>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</si>
  <si>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</si>
  <si>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</si>
  <si>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</si>
  <si>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</si>
  <si>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</si>
  <si>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</si>
  <si>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</si>
  <si>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</si>
  <si>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</si>
  <si>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</si>
  <si>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</si>
  <si>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</si>
  <si>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</si>
  <si>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</si>
  <si>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</si>
  <si>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</si>
  <si>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</si>
  <si>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</si>
  <si>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</si>
  <si>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</si>
  <si>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</si>
  <si>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</si>
  <si>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</si>
  <si>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</si>
  <si>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</si>
  <si>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</si>
  <si>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</si>
  <si>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</si>
  <si>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</si>
  <si>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</si>
  <si>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</si>
  <si>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</si>
  <si>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</si>
  <si>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</si>
  <si>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</si>
  <si>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</si>
  <si>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</si>
  <si>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</si>
  <si>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</si>
  <si>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</si>
  <si>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</si>
  <si>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</si>
  <si>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</si>
  <si>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</si>
  <si>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</si>
  <si>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</si>
  <si>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</si>
  <si>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</si>
  <si>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</si>
  <si>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</si>
  <si>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</si>
  <si>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</si>
  <si>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</si>
  <si>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</si>
  <si>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</si>
  <si>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</si>
  <si>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</si>
  <si>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</si>
  <si>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</si>
  <si>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</si>
  <si>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</si>
  <si>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</si>
  <si>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</si>
  <si>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</si>
  <si>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</si>
  <si>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</si>
  <si>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</si>
  <si>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</si>
  <si>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</si>
  <si>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</si>
  <si>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</si>
  <si>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</si>
  <si>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</si>
  <si>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</si>
  <si>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</si>
  <si>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</si>
  <si>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</si>
  <si>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</si>
  <si>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</si>
  <si>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</si>
  <si>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</si>
  <si>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</si>
  <si>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</si>
  <si>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</si>
  <si>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</si>
  <si>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</si>
  <si>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</si>
  <si>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</si>
  <si>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</si>
  <si>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</si>
  <si>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</si>
  <si>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</si>
  <si>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</si>
  <si>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</si>
  <si>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</si>
  <si>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</si>
  <si>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</si>
  <si>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</si>
  <si>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</si>
  <si>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</si>
  <si>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</si>
  <si>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</si>
  <si>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</si>
  <si>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</si>
  <si>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</si>
  <si>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</si>
  <si>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</si>
  <si>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</si>
  <si>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</si>
  <si>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</si>
  <si>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</si>
  <si>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</si>
  <si>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</si>
  <si>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</si>
  <si>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</si>
  <si>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</si>
  <si>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</si>
  <si>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</si>
  <si>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</si>
  <si>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</si>
  <si>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</si>
  <si>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</si>
  <si>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</si>
  <si>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</si>
  <si>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</si>
  <si>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</si>
  <si>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</si>
  <si>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</si>
  <si>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</si>
  <si>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</si>
  <si>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</si>
  <si>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</si>
  <si>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</si>
  <si>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</si>
  <si>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</si>
  <si>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</si>
  <si>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</si>
  <si>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</si>
  <si>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</si>
  <si>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</si>
  <si>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</si>
  <si>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</si>
  <si>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</si>
  <si>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</si>
  <si>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</si>
  <si>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</si>
  <si>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</si>
  <si>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</si>
  <si>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</si>
  <si>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</si>
  <si>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</si>
  <si>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</si>
  <si>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</si>
  <si>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</si>
  <si>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</si>
  <si>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</si>
  <si>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</si>
  <si>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</si>
  <si>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</si>
  <si>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</si>
  <si>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</si>
  <si>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</si>
  <si>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</si>
  <si>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</si>
  <si>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</si>
  <si>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</si>
  <si>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</si>
  <si>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</si>
  <si>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</si>
  <si>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</si>
  <si>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</si>
  <si>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</si>
  <si>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</si>
  <si>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</si>
  <si>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</si>
  <si>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</si>
  <si>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</si>
  <si>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</si>
  <si>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</si>
  <si>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</si>
  <si>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</si>
  <si>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</si>
  <si>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</si>
  <si>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</si>
  <si>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</si>
  <si>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</si>
  <si>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</si>
  <si>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</si>
  <si>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</si>
  <si>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</si>
  <si>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</si>
  <si>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</si>
  <si>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</si>
  <si>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</si>
  <si>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</si>
  <si>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</si>
  <si>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</si>
  <si>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</si>
  <si>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</si>
  <si>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</si>
  <si>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</si>
  <si>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</si>
  <si>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</si>
  <si>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</si>
  <si>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</si>
  <si>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</si>
  <si>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</si>
  <si>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</si>
  <si>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</si>
  <si>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</si>
  <si>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</si>
  <si>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</si>
  <si>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</si>
  <si>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</si>
  <si>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</si>
  <si>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</si>
  <si>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</si>
  <si>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</si>
  <si>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</si>
  <si>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</si>
  <si>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</si>
  <si>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</si>
  <si>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</si>
  <si>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</si>
  <si>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</si>
  <si>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</si>
  <si>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</si>
  <si>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</si>
  <si>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</si>
  <si>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</si>
  <si>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</si>
  <si>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</si>
  <si>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</si>
  <si>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</si>
  <si>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</si>
  <si>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</si>
  <si>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</si>
  <si>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</si>
  <si>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</si>
  <si>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</si>
  <si>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</si>
  <si>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</si>
  <si>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</si>
  <si>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</si>
  <si>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</si>
  <si>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</si>
  <si>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</si>
  <si>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</si>
  <si>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</si>
  <si>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</si>
  <si>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</si>
  <si>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</si>
  <si>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</si>
  <si>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</si>
  <si>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</si>
  <si>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</si>
  <si>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</si>
  <si>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</si>
  <si>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</si>
  <si>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</si>
  <si>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</si>
  <si>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</si>
  <si>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</si>
  <si>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</si>
  <si>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</si>
  <si>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</si>
  <si>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</si>
  <si>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</si>
  <si>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</si>
  <si>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</si>
  <si>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</si>
  <si>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</si>
  <si>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</si>
  <si>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</si>
  <si>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</si>
  <si>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</si>
  <si>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</si>
  <si>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</si>
  <si>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</si>
  <si>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</si>
  <si>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</si>
  <si>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</si>
  <si>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</si>
  <si>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</si>
  <si>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</si>
  <si>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</si>
  <si>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</si>
  <si>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</si>
  <si>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</si>
  <si>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</si>
  <si>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</si>
  <si>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</si>
  <si>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</si>
  <si>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</si>
  <si>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</si>
  <si>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</si>
  <si>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</si>
  <si>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</si>
  <si>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</si>
  <si>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</si>
  <si>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</si>
  <si>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</si>
  <si>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</si>
  <si>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</si>
  <si>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</si>
  <si>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</si>
  <si>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</si>
  <si>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</si>
  <si>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</si>
  <si>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</si>
  <si>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</si>
  <si>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</si>
  <si>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</si>
  <si>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</si>
  <si>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</si>
  <si>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</si>
  <si>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</si>
  <si>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</si>
  <si>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</si>
  <si>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</si>
  <si>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</si>
  <si>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</si>
  <si>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</si>
  <si>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</si>
  <si>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</si>
  <si>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</si>
  <si>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</si>
  <si>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</si>
  <si>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</si>
  <si>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</si>
  <si>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</si>
  <si>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</si>
  <si>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</si>
  <si>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</si>
  <si>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</si>
  <si>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</si>
  <si>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</si>
  <si>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</si>
  <si>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</si>
  <si>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</si>
  <si>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</si>
  <si>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</si>
  <si>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</si>
  <si>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</si>
  <si>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</si>
  <si>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</si>
  <si>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</si>
  <si>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</si>
  <si>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</si>
  <si>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</si>
  <si>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</si>
  <si>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</si>
  <si>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</si>
  <si>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</si>
  <si>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</si>
  <si>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</si>
  <si>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</si>
  <si>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</si>
  <si>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</si>
  <si>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</si>
  <si>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</si>
  <si>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</si>
  <si>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</si>
  <si>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</si>
  <si>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</si>
  <si>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</si>
  <si>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</si>
  <si>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</si>
  <si>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</si>
  <si>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</si>
  <si>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</si>
  <si>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</si>
  <si>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</si>
  <si>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</si>
  <si>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</si>
  <si>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</si>
  <si>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</si>
  <si>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</si>
  <si>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</si>
  <si>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</si>
  <si>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</si>
  <si>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</si>
  <si>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</si>
  <si>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</si>
  <si>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</si>
  <si>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</si>
  <si>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</si>
  <si>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</si>
  <si>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</si>
  <si>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</si>
  <si>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</si>
  <si>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</si>
  <si>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</si>
  <si>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</si>
  <si>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</si>
  <si>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</si>
  <si>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</si>
  <si>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</si>
  <si>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</si>
  <si>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</si>
  <si>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</si>
  <si>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</si>
  <si>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</si>
  <si>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</si>
  <si>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</si>
  <si>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</si>
  <si>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</si>
  <si>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</si>
  <si>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</si>
  <si>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</si>
  <si>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</si>
  <si>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</si>
  <si>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</si>
  <si>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</si>
  <si>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</si>
  <si>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</si>
  <si>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</si>
  <si>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</si>
  <si>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</si>
  <si>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</si>
  <si>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</si>
  <si>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</si>
  <si>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</si>
  <si>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</si>
  <si>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</si>
  <si>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</si>
  <si>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</si>
  <si>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</si>
  <si>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</si>
  <si>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</si>
  <si>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</si>
  <si>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</si>
  <si>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</si>
  <si>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</si>
  <si>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</si>
  <si>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</si>
  <si>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</si>
  <si>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</si>
  <si>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</si>
  <si>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</si>
  <si>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</si>
  <si>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</si>
  <si>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</si>
  <si>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</si>
  <si>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</si>
  <si>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</si>
  <si>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</si>
  <si>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</si>
  <si>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</si>
  <si>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</si>
  <si>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</si>
  <si>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</si>
  <si>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</si>
  <si>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</si>
  <si>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</si>
  <si>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</si>
  <si>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</si>
  <si>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</si>
  <si>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</si>
  <si>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</si>
  <si>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</si>
  <si>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</si>
  <si>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</si>
  <si>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</si>
  <si>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</si>
  <si>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</si>
  <si>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</si>
  <si>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</si>
  <si>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</si>
  <si>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</si>
  <si>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</si>
  <si>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</si>
  <si>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</si>
  <si>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</si>
  <si>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</si>
  <si>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</si>
  <si>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</si>
  <si>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</si>
  <si>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</si>
  <si>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</si>
  <si>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</si>
  <si>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</si>
  <si>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</si>
  <si>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</si>
  <si>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</si>
  <si>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</si>
  <si>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</si>
  <si>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</si>
  <si>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</si>
  <si>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</si>
  <si>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</si>
  <si>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</si>
  <si>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</si>
  <si>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</si>
  <si>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</si>
  <si>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</si>
  <si>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</si>
  <si>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</si>
  <si>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</si>
  <si>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</si>
  <si>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</si>
  <si>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</si>
  <si>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</si>
  <si>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</si>
  <si>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</si>
  <si>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</si>
  <si>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</si>
  <si>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</si>
  <si>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</si>
  <si>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</si>
  <si>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</si>
  <si>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</si>
  <si>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</si>
  <si>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</si>
  <si>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</si>
  <si>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</si>
  <si>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</si>
  <si>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</si>
  <si>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</si>
  <si>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</si>
  <si>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</si>
  <si>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</si>
  <si>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</si>
  <si>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</si>
  <si>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</si>
  <si>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</si>
  <si>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</si>
  <si>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</si>
  <si>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</si>
  <si>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</si>
  <si>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</si>
  <si>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</si>
  <si>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</si>
  <si>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</si>
  <si>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</si>
  <si>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</si>
  <si>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</si>
  <si>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</si>
  <si>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</si>
  <si>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</si>
  <si>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</si>
  <si>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</si>
  <si>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</si>
  <si>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</si>
  <si>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</si>
  <si>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</si>
  <si>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</si>
  <si>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</si>
  <si>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</si>
  <si>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</si>
  <si>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</si>
  <si>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</si>
  <si>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</si>
  <si>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</si>
  <si>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</si>
  <si>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</si>
  <si>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</si>
  <si>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</si>
  <si>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</si>
  <si>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</si>
  <si>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</si>
  <si>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</si>
  <si>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</si>
  <si>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</si>
  <si>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</si>
  <si>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</si>
  <si>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</si>
  <si>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</si>
  <si>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</si>
  <si>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</si>
  <si>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</si>
  <si>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</si>
  <si>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</si>
  <si>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</si>
  <si>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</si>
  <si>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</si>
  <si>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</si>
  <si>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</si>
  <si>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</si>
  <si>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</si>
  <si>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</si>
  <si>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</si>
  <si>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</si>
  <si>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</si>
  <si>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</si>
  <si>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</si>
  <si>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</si>
  <si>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</si>
  <si>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</si>
  <si>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</si>
  <si>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</si>
  <si>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</si>
  <si>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</si>
  <si>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</si>
  <si>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</si>
  <si>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</si>
  <si>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</si>
  <si>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</si>
  <si>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</si>
  <si>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</si>
  <si>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</si>
  <si>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</si>
  <si>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</si>
  <si>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</si>
  <si>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</si>
  <si>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</si>
  <si>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</si>
  <si>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</si>
  <si>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</si>
  <si>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</si>
  <si>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</si>
  <si>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</si>
  <si>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</si>
  <si>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</si>
  <si>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</si>
  <si>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</si>
  <si>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</si>
  <si>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</si>
  <si>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</si>
  <si>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</si>
  <si>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</si>
  <si>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</si>
  <si>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</si>
  <si>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</si>
  <si>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</si>
  <si>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</si>
  <si>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</si>
  <si>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</si>
  <si>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</si>
  <si>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</si>
  <si>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</si>
  <si>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</si>
  <si>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</si>
  <si>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</si>
  <si>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</si>
  <si>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</si>
  <si>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</si>
  <si>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</si>
  <si>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</si>
  <si>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</si>
  <si>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</si>
  <si>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</si>
  <si>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</si>
  <si>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</si>
  <si>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</si>
  <si>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</si>
  <si>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</si>
  <si>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</si>
  <si>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</si>
  <si>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</si>
  <si>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</si>
  <si>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</si>
  <si>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</si>
  <si>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</si>
  <si>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</si>
  <si>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</si>
  <si>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</si>
  <si>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</si>
  <si>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</si>
  <si>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</si>
  <si>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</si>
  <si>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</si>
  <si>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</si>
  <si>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</si>
  <si>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</si>
  <si>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</si>
  <si>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</si>
  <si>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</si>
  <si>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</si>
  <si>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</si>
  <si>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</si>
  <si>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</si>
  <si>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</si>
  <si>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</si>
  <si>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</si>
  <si>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</si>
  <si>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</si>
  <si>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</si>
  <si>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</si>
  <si>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</si>
  <si>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</si>
  <si>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</si>
  <si>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</si>
  <si>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</si>
  <si>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</si>
  <si>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</si>
  <si>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</si>
  <si>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</si>
  <si>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</si>
  <si>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</si>
  <si>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</si>
  <si>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</si>
  <si>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</si>
  <si>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</si>
  <si>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</si>
  <si>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</si>
  <si>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</si>
  <si>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</si>
  <si>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</si>
  <si>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</si>
  <si>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</si>
  <si>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</si>
  <si>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</si>
  <si>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</si>
  <si>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</si>
  <si>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</si>
  <si>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</si>
  <si>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</si>
  <si>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</si>
  <si>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</si>
  <si>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</si>
  <si>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</si>
  <si>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</si>
  <si>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</si>
  <si>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</si>
  <si>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</si>
  <si>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</si>
  <si>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</si>
  <si>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</si>
  <si>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</si>
  <si>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</si>
  <si>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</si>
  <si>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</si>
  <si>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</si>
  <si>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</si>
  <si>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</si>
  <si>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</si>
  <si>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</si>
  <si>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</si>
  <si>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</si>
  <si>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</si>
  <si>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</si>
  <si>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</si>
  <si>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</si>
  <si>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</si>
  <si>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</si>
  <si>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</si>
  <si>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</si>
  <si>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</si>
  <si>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</si>
  <si>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</si>
  <si>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</si>
  <si>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</si>
  <si>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</si>
  <si>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</si>
  <si>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</si>
  <si>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</si>
  <si>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</si>
  <si>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</si>
  <si>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</si>
  <si>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</si>
  <si>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</si>
  <si>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</si>
  <si>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</si>
  <si>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</si>
  <si>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</si>
  <si>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</si>
  <si>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</si>
  <si>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</si>
  <si>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</si>
  <si>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</si>
  <si>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</si>
  <si>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</si>
  <si>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</si>
  <si>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</si>
  <si>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</si>
  <si>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</si>
  <si>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</si>
  <si>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</si>
  <si>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</si>
  <si>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</si>
  <si>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</si>
  <si>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</si>
  <si>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</si>
  <si>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</si>
  <si>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</si>
  <si>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</si>
  <si>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</si>
  <si>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</si>
  <si>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</si>
  <si>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</si>
  <si>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</si>
  <si>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</si>
  <si>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</si>
  <si>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</si>
  <si>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</si>
  <si>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</si>
  <si>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</si>
  <si>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</si>
  <si>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</si>
  <si>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</si>
  <si>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</si>
  <si>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</si>
  <si>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</si>
  <si>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</si>
  <si>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</si>
  <si>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</si>
  <si>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</si>
  <si>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</si>
  <si>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</si>
  <si>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</si>
  <si>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</si>
  <si>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</si>
  <si>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</si>
  <si>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</si>
  <si>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</si>
  <si>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</si>
  <si>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</si>
  <si>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</si>
  <si>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</si>
  <si>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</si>
  <si>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</si>
  <si>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</si>
  <si>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</si>
  <si>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</si>
  <si>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</si>
  <si>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</si>
  <si>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</si>
  <si>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</si>
  <si>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</si>
  <si>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</si>
  <si>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</si>
  <si>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</si>
  <si>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</si>
  <si>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</si>
  <si>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</si>
  <si>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</si>
  <si>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</si>
  <si>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</si>
  <si>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</si>
  <si>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</si>
  <si>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</si>
  <si>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</si>
  <si>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</si>
  <si>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</si>
  <si>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</si>
  <si>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</si>
  <si>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</si>
  <si>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</si>
  <si>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</si>
  <si>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</si>
  <si>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</si>
  <si>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</si>
  <si>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</si>
  <si>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</si>
  <si>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</si>
  <si>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</si>
  <si>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</si>
  <si>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</si>
  <si>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</si>
  <si>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</si>
  <si>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</si>
  <si>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</si>
  <si>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</si>
  <si>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</si>
  <si>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</si>
  <si>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</si>
  <si>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</si>
  <si>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</si>
  <si>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</si>
  <si>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</si>
  <si>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</si>
  <si>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</si>
  <si>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</si>
  <si>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</si>
  <si>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</si>
  <si>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</si>
  <si>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</si>
  <si>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</si>
  <si>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</si>
  <si>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</si>
  <si>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</si>
  <si>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</si>
  <si>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</si>
  <si>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</si>
  <si>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</si>
  <si>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</si>
  <si>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</si>
  <si>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</si>
  <si>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</si>
  <si>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</si>
  <si>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</si>
  <si>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</si>
  <si>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</si>
  <si>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</si>
  <si>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</si>
  <si>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</si>
  <si>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</si>
  <si>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</si>
  <si>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</si>
  <si>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</si>
  <si>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</si>
  <si>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</si>
  <si>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</si>
  <si>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</si>
  <si>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</si>
  <si>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</si>
  <si>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</si>
  <si>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</si>
  <si>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</si>
  <si>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</si>
  <si>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</si>
  <si>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</si>
  <si>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</si>
  <si>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</si>
  <si>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</si>
  <si>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</si>
  <si>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</si>
  <si>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</si>
  <si>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</si>
  <si>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</si>
  <si>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</si>
  <si>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</si>
  <si>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</si>
  <si>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</si>
  <si>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</si>
  <si>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</si>
  <si>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</si>
  <si>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</si>
  <si>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</si>
  <si>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</si>
  <si>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</si>
  <si>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</si>
  <si>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</si>
  <si>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</si>
  <si>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</si>
  <si>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</si>
  <si>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</si>
  <si>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</si>
  <si>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</si>
  <si>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</si>
  <si>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</si>
  <si>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</si>
  <si>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</si>
  <si>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</si>
  <si>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</si>
  <si>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</si>
  <si>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</si>
  <si>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</si>
  <si>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</si>
  <si>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</si>
  <si>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</si>
  <si>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</si>
  <si>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</si>
  <si>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</si>
  <si>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</si>
  <si>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</si>
  <si>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</si>
  <si>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</si>
  <si>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</si>
  <si>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</si>
  <si>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</si>
  <si>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</si>
  <si>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</si>
  <si>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</si>
  <si>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</si>
  <si>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</si>
  <si>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</si>
  <si>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</si>
  <si>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</si>
  <si>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</si>
  <si>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</si>
  <si>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</si>
  <si>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</si>
  <si>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</si>
  <si>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</si>
  <si>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</si>
  <si>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</si>
  <si>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</si>
  <si>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</si>
  <si>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</si>
  <si>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</si>
  <si>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</si>
  <si>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</si>
  <si>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</si>
  <si>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</si>
  <si>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</si>
  <si>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</si>
  <si>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</si>
  <si>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</si>
  <si>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</si>
  <si>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</si>
  <si>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</si>
  <si>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</si>
  <si>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</si>
  <si>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</si>
  <si>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</si>
  <si>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</si>
  <si>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</si>
  <si>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</si>
  <si>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</si>
  <si>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</si>
  <si>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</si>
  <si>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</si>
  <si>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</si>
  <si>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</si>
  <si>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</si>
  <si>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</si>
  <si>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</si>
  <si>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</si>
  <si>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</si>
  <si>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</si>
  <si>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</si>
  <si>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</si>
  <si>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</si>
  <si>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</si>
  <si>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</si>
  <si>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</si>
  <si>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</si>
  <si>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</si>
  <si>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</si>
  <si>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</si>
  <si>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</si>
  <si>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</si>
  <si>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</si>
  <si>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</si>
  <si>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</si>
  <si>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</si>
  <si>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</si>
  <si>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</si>
  <si>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</si>
  <si>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</si>
  <si>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</si>
  <si>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</si>
  <si>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</si>
  <si>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</si>
  <si>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</si>
  <si>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</si>
  <si>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</si>
  <si>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</si>
  <si>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</si>
  <si>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</si>
  <si>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</si>
  <si>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</si>
  <si>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</si>
  <si>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</si>
  <si>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</si>
  <si>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</si>
  <si>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</si>
  <si>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</si>
  <si>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</si>
  <si>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</si>
  <si>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</si>
  <si>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</si>
  <si>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</si>
  <si>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</si>
  <si>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</si>
  <si>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</si>
  <si>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</si>
  <si>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</si>
  <si>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</si>
  <si>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</si>
  <si>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</si>
  <si>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</si>
  <si>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</si>
  <si>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</si>
  <si>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</si>
  <si>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</si>
  <si>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</si>
  <si>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</si>
  <si>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</si>
  <si>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</si>
  <si>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</si>
  <si>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</si>
  <si>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</si>
  <si>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</si>
  <si>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</si>
  <si>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</si>
  <si>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</si>
  <si>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</si>
  <si>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</si>
  <si>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</si>
  <si>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</si>
  <si>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</si>
  <si>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</si>
  <si>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</si>
  <si>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</si>
  <si>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</si>
  <si>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</si>
  <si>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</si>
  <si>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</si>
  <si>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</si>
  <si>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</si>
  <si>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</si>
  <si>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</si>
  <si>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</si>
  <si>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</si>
  <si>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</si>
  <si>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</si>
  <si>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</si>
  <si>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</si>
  <si>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</si>
  <si>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</si>
  <si>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</si>
  <si>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</si>
  <si>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</si>
  <si>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</si>
  <si>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</si>
  <si>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</si>
  <si>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</si>
  <si>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</si>
  <si>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</si>
  <si>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</si>
  <si>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</si>
  <si>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</si>
  <si>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</si>
  <si>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</si>
  <si>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</si>
  <si>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</si>
  <si>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</si>
  <si>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</si>
  <si>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</si>
  <si>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</si>
  <si>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</si>
  <si>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</si>
  <si>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</si>
  <si>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</si>
  <si>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</si>
  <si>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</si>
  <si>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</si>
  <si>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</si>
  <si>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</si>
  <si>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</si>
  <si>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</si>
  <si>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</si>
  <si>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</si>
  <si>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</si>
  <si>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</si>
  <si>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</si>
  <si>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</si>
  <si>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</si>
  <si>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</si>
  <si>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</si>
  <si>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</si>
  <si>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</si>
  <si>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</si>
  <si>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</si>
  <si>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</si>
  <si>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</si>
  <si>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</si>
  <si>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</si>
  <si>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</si>
  <si>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</si>
  <si>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</si>
  <si>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</si>
  <si>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</si>
  <si>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</si>
  <si>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</si>
  <si>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</si>
  <si>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</si>
  <si>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</si>
  <si>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</si>
  <si>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</si>
  <si>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</si>
  <si>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</si>
  <si>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</si>
  <si>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</si>
  <si>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</si>
  <si>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</si>
  <si>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</si>
  <si>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</si>
  <si>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</si>
  <si>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</si>
  <si>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</si>
  <si>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</si>
  <si>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</si>
  <si>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</si>
  <si>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</si>
  <si>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</si>
  <si>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</si>
  <si>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</si>
  <si>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</si>
  <si>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</si>
  <si>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</si>
  <si>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</si>
  <si>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</si>
  <si>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</si>
  <si>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</si>
  <si>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</si>
  <si>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</si>
  <si>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</si>
  <si>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</si>
  <si>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</si>
  <si>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</si>
  <si>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</si>
  <si>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</si>
  <si>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</si>
  <si>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</si>
  <si>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</si>
  <si>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</si>
  <si>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</si>
  <si>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</si>
  <si>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</si>
  <si>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</si>
  <si>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</si>
  <si>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</si>
  <si>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</si>
  <si>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</si>
  <si>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</si>
  <si>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</si>
  <si>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</si>
  <si>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</si>
  <si>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</si>
  <si>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</si>
  <si>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</si>
  <si>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</si>
  <si>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</si>
  <si>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</si>
  <si>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</si>
  <si>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</si>
  <si>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</si>
  <si>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</si>
  <si>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</si>
  <si>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</si>
  <si>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</si>
  <si>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</si>
  <si>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</si>
  <si>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</si>
  <si>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</si>
  <si>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</si>
  <si>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</si>
  <si>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</si>
  <si>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</si>
  <si>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</si>
  <si>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</si>
  <si>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</si>
  <si>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</si>
  <si>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</si>
  <si>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</si>
  <si>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</si>
  <si>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</si>
  <si>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</si>
  <si>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</si>
  <si>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</si>
  <si>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</si>
  <si>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</si>
  <si>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</si>
  <si>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</si>
  <si>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</si>
  <si>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</si>
  <si>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</si>
  <si>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</si>
  <si>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</si>
  <si>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</si>
  <si>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</si>
  <si>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</si>
  <si>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</si>
  <si>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</si>
  <si>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</si>
  <si>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</si>
  <si>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</si>
  <si>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</si>
  <si>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</si>
  <si>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</si>
  <si>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</si>
  <si>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</si>
  <si>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</si>
  <si>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</si>
  <si>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</si>
  <si>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</si>
  <si>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</si>
  <si>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</si>
  <si>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</si>
  <si>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</si>
  <si>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</si>
  <si>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</si>
  <si>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</si>
  <si>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</si>
  <si>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</si>
  <si>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</si>
  <si>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</si>
  <si>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</si>
  <si>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</si>
  <si>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</si>
  <si>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</si>
  <si>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</si>
  <si>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</si>
  <si>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</si>
  <si>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</si>
  <si>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</si>
  <si>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</si>
  <si>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</si>
  <si>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</si>
  <si>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</si>
  <si>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</si>
  <si>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</si>
  <si>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</si>
  <si>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</si>
  <si>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</si>
  <si>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</si>
  <si>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</si>
  <si>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</si>
  <si>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</si>
  <si>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</si>
  <si>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</si>
  <si>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</si>
  <si>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</si>
  <si>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</si>
  <si>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</si>
  <si>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</si>
  <si>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</si>
  <si>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</si>
  <si>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</si>
  <si>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</si>
  <si>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</si>
  <si>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</si>
  <si>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</si>
  <si>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</si>
  <si>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</si>
  <si>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</si>
  <si>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</si>
  <si>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</si>
  <si>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</si>
  <si>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</si>
  <si>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</si>
  <si>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</si>
  <si>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</si>
  <si>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</si>
  <si>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</si>
  <si>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</si>
  <si>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</si>
  <si>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</si>
  <si>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</si>
  <si>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</si>
  <si>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</si>
  <si>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</si>
  <si>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</si>
  <si>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</si>
  <si>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</si>
  <si>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</si>
  <si>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</si>
  <si>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</si>
  <si>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</si>
  <si>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</si>
  <si>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</si>
  <si>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</si>
  <si>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</si>
  <si>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</si>
  <si>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</si>
  <si>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</si>
  <si>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</si>
  <si>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</si>
  <si>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</si>
  <si>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</si>
  <si>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</si>
  <si>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</si>
  <si>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</si>
  <si>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</si>
  <si>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</si>
  <si>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</si>
  <si>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</si>
  <si>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</si>
  <si>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</si>
  <si>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</si>
  <si>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</si>
  <si>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</si>
  <si>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</si>
  <si>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</si>
  <si>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</si>
  <si>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</si>
  <si>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</si>
  <si>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</si>
  <si>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</si>
  <si>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</si>
  <si>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</si>
  <si>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</si>
  <si>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</si>
  <si>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</si>
  <si>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</si>
  <si>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</si>
  <si>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</si>
  <si>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</si>
  <si>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</si>
  <si>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</si>
  <si>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</si>
  <si>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</si>
  <si>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</si>
  <si>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</si>
  <si>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</si>
  <si>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</si>
  <si>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</si>
  <si>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</si>
  <si>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</si>
  <si>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</si>
  <si>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</si>
  <si>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</si>
  <si>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</si>
  <si>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</si>
  <si>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</si>
  <si>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</si>
  <si>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</si>
  <si>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</si>
  <si>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</si>
  <si>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</si>
  <si>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</si>
  <si>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</si>
  <si>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</si>
  <si>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</si>
  <si>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</si>
  <si>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</si>
  <si>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</si>
  <si>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</si>
  <si>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</si>
  <si>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</si>
  <si>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</si>
  <si>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</si>
  <si>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</si>
  <si>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</si>
  <si>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</si>
  <si>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</si>
  <si>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</si>
  <si>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</si>
  <si>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</si>
  <si>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</si>
  <si>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</si>
  <si>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</si>
  <si>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</si>
  <si>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</si>
  <si>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</si>
  <si>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</si>
  <si>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</si>
  <si>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</si>
  <si>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</si>
  <si>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</si>
  <si>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</si>
  <si>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</si>
  <si>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</si>
  <si>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</si>
  <si>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</si>
  <si>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</si>
  <si>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</si>
  <si>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</si>
  <si>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</si>
  <si>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</si>
  <si>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</si>
  <si>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</si>
  <si>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</si>
  <si>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</si>
  <si>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</si>
  <si>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</si>
  <si>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</si>
  <si>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</si>
  <si>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</si>
  <si>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</si>
  <si>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</si>
  <si>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</si>
  <si>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</si>
  <si>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</si>
  <si>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</si>
  <si>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</si>
  <si>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</si>
  <si>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</si>
  <si>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</si>
  <si>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</si>
  <si>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</si>
  <si>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</si>
  <si>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</si>
  <si>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</si>
  <si>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</si>
  <si>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</si>
  <si>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</si>
  <si>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</si>
  <si>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</si>
  <si>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</si>
  <si>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</si>
  <si>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</si>
  <si>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</si>
  <si>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</si>
  <si>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</si>
  <si>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</si>
  <si>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</si>
  <si>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</si>
  <si>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</si>
  <si>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</si>
  <si>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</si>
  <si>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</si>
  <si>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</si>
  <si>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</si>
  <si>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</si>
  <si>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</si>
  <si>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</si>
  <si>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</si>
  <si>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</si>
  <si>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</si>
  <si>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</si>
  <si>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</si>
  <si>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</si>
  <si>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</si>
  <si>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</si>
  <si>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</si>
  <si>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</si>
  <si>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</si>
  <si>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</si>
  <si>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</si>
  <si>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</si>
  <si>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</si>
  <si>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</si>
  <si>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</si>
  <si>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</si>
  <si>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</si>
  <si>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</si>
  <si>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</si>
  <si>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</si>
  <si>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</si>
  <si>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</si>
  <si>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</si>
  <si>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</si>
  <si>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</si>
  <si>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</si>
  <si>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</si>
  <si>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</si>
  <si>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</si>
  <si>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</si>
  <si>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</si>
  <si>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</si>
  <si>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</si>
  <si>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</si>
  <si>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</si>
  <si>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</si>
  <si>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</si>
  <si>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</si>
  <si>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</si>
  <si>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</si>
  <si>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</si>
  <si>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</si>
  <si>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</si>
  <si>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</si>
  <si>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</si>
  <si>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</si>
  <si>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</si>
  <si>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</si>
  <si>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</si>
  <si>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</si>
  <si>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</si>
  <si>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</si>
  <si>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</si>
  <si>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</si>
  <si>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</si>
  <si>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</si>
  <si>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</si>
  <si>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</si>
  <si>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</si>
  <si>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</si>
  <si>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</si>
  <si>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</si>
  <si>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</si>
  <si>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</si>
  <si>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</si>
  <si>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</si>
  <si>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</si>
  <si>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</si>
  <si>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</si>
  <si>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</si>
  <si>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</si>
  <si>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</si>
  <si>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</si>
  <si>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</si>
  <si>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</si>
  <si>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</si>
  <si>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</si>
  <si>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</si>
  <si>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</si>
  <si>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</si>
  <si>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</si>
  <si>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</si>
  <si>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</si>
  <si>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</si>
  <si>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</si>
  <si>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</si>
  <si>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</si>
  <si>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</si>
  <si>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</si>
  <si>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</si>
  <si>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</si>
  <si>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</si>
  <si>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</si>
  <si>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</si>
  <si>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</si>
  <si>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</si>
  <si>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</si>
  <si>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</si>
  <si>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</si>
  <si>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</si>
  <si>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</si>
  <si>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</si>
  <si>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</si>
  <si>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</si>
  <si>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</si>
  <si>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</si>
  <si>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</si>
  <si>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</si>
  <si>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</si>
  <si>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</si>
  <si>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</si>
  <si>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</si>
  <si>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</si>
  <si>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</si>
  <si>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</si>
  <si>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</si>
  <si>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</si>
  <si>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</si>
  <si>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</si>
  <si>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</si>
  <si>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</si>
  <si>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</si>
  <si>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</si>
  <si>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</si>
  <si>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</si>
  <si>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</si>
  <si>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</si>
  <si>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</si>
  <si>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</si>
  <si>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</si>
  <si>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</si>
  <si>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</si>
  <si>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</si>
  <si>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</si>
  <si>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</si>
  <si>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</si>
  <si>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</si>
  <si>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</si>
  <si>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</si>
  <si>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</si>
  <si>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</si>
  <si>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</si>
  <si>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</si>
  <si>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</si>
  <si>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</si>
  <si>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</si>
  <si>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</si>
  <si>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</si>
  <si>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</si>
  <si>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</si>
  <si>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</si>
  <si>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</si>
  <si>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</si>
  <si>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</si>
  <si>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</si>
  <si>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</si>
  <si>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</si>
  <si>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</si>
  <si>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</si>
  <si>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</si>
  <si>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</si>
  <si>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</si>
  <si>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</si>
  <si>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</si>
  <si>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</si>
  <si>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</si>
  <si>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</si>
  <si>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</si>
  <si>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</si>
  <si>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</si>
  <si>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</si>
  <si>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</si>
  <si>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</si>
  <si>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</si>
  <si>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</si>
  <si>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</si>
  <si>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</si>
  <si>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</si>
  <si>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</si>
  <si>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</si>
  <si>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</si>
  <si>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</si>
  <si>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</si>
  <si>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</si>
  <si>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</si>
  <si>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</si>
  <si>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</si>
  <si>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</si>
  <si>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</si>
  <si>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</si>
  <si>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</si>
  <si>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</si>
  <si>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</si>
  <si>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</si>
  <si>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</si>
  <si>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</si>
  <si>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</si>
  <si>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</si>
  <si>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</si>
  <si>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</si>
  <si>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</si>
  <si>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</si>
  <si>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</si>
  <si>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</si>
  <si>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</si>
  <si>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</si>
  <si>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</si>
  <si>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</si>
  <si>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</si>
  <si>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</si>
  <si>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</si>
  <si>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</si>
  <si>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</si>
  <si>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</si>
  <si>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</si>
  <si>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</si>
  <si>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</si>
  <si>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</si>
  <si>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</si>
  <si>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</si>
  <si>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</si>
  <si>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</si>
  <si>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</si>
  <si>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</si>
  <si>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</si>
  <si>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</si>
  <si>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</si>
  <si>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</si>
  <si>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</si>
  <si>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</si>
  <si>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</si>
  <si>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</si>
  <si>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</si>
  <si>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</si>
  <si>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</si>
  <si>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</si>
  <si>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</si>
  <si>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</si>
  <si>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</si>
  <si>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</si>
  <si>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</si>
  <si>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</si>
  <si>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</si>
  <si>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</si>
  <si>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</si>
  <si>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</si>
  <si>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</si>
  <si>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</si>
  <si>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</si>
  <si>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</si>
  <si>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</si>
  <si>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</si>
  <si>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</si>
  <si>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</si>
  <si>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</si>
  <si>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</si>
  <si>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</si>
  <si>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</si>
  <si>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</si>
  <si>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</si>
  <si>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</si>
  <si>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</si>
  <si>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</si>
  <si>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</si>
  <si>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</si>
  <si>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</si>
  <si>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</si>
  <si>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</si>
  <si>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</si>
  <si>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</si>
  <si>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</si>
  <si>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</si>
  <si>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</si>
  <si>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</si>
  <si>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</si>
  <si>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</si>
  <si>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</si>
  <si>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</si>
  <si>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</si>
  <si>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</si>
  <si>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</si>
  <si>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</si>
  <si>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</si>
  <si>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</si>
  <si>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</si>
  <si>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</si>
  <si>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</si>
  <si>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</si>
  <si>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</si>
  <si>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</si>
  <si>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</si>
  <si>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</si>
  <si>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</si>
  <si>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</si>
  <si>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</si>
  <si>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</si>
  <si>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</si>
  <si>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</si>
  <si>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</si>
  <si>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</si>
  <si>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</si>
  <si>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</si>
  <si>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</si>
  <si>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</si>
  <si>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</si>
  <si>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</si>
  <si>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</si>
  <si>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</si>
  <si>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</si>
  <si>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</si>
  <si>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</si>
  <si>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</si>
  <si>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</si>
  <si>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</si>
  <si>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</si>
  <si>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</si>
  <si>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</si>
  <si>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</si>
  <si>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</si>
  <si>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</si>
  <si>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</si>
  <si>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</si>
  <si>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</si>
  <si>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</si>
  <si>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</si>
  <si>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</si>
  <si>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</si>
  <si>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</si>
  <si>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</si>
  <si>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</si>
  <si>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</si>
  <si>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</si>
  <si>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</si>
  <si>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</si>
  <si>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</si>
  <si>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</si>
  <si>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</si>
  <si>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</si>
  <si>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</si>
  <si>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</si>
  <si>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</si>
  <si>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</si>
  <si>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</si>
  <si>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</si>
  <si>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</si>
  <si>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</si>
  <si>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</si>
  <si>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</si>
  <si>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</si>
  <si>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</si>
  <si>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</si>
  <si>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</si>
  <si>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</si>
  <si>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</si>
  <si>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</si>
  <si>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</si>
  <si>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</si>
  <si>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</si>
  <si>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</si>
  <si>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</si>
  <si>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</si>
  <si>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</si>
  <si>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</si>
  <si>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</si>
  <si>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</si>
  <si>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</si>
  <si>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</si>
  <si>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</si>
  <si>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</si>
  <si>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</si>
  <si>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</si>
  <si>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</si>
  <si>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</si>
  <si>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</si>
  <si>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</si>
  <si>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</si>
  <si>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</si>
  <si>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</si>
  <si>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</si>
  <si>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</si>
  <si>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</si>
  <si>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</si>
  <si>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</si>
  <si>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</si>
  <si>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</si>
  <si>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</si>
  <si>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</si>
  <si>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</si>
  <si>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</si>
  <si>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</si>
  <si>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</si>
  <si>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</si>
  <si>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</si>
  <si>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</si>
  <si>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</si>
  <si>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</si>
  <si>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</si>
  <si>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</si>
  <si>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</si>
  <si>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</si>
  <si>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</si>
  <si>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</si>
  <si>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</si>
  <si>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</si>
  <si>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</si>
  <si>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</si>
  <si>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</si>
  <si>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</si>
  <si>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</si>
  <si>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</si>
  <si>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</si>
  <si>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</si>
  <si>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</si>
  <si>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</si>
  <si>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</si>
  <si>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</si>
  <si>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</si>
  <si>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</si>
  <si>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</si>
  <si>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</si>
  <si>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</si>
  <si>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</si>
  <si>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</si>
  <si>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</si>
  <si>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</si>
  <si>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</si>
  <si>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</si>
  <si>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</si>
  <si>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</si>
  <si>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</si>
  <si>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</si>
  <si>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</si>
  <si>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</si>
  <si>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</si>
  <si>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</si>
  <si>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</si>
  <si>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</si>
  <si>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</si>
  <si>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</si>
  <si>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</si>
  <si>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</si>
  <si>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</si>
  <si>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</si>
  <si>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</si>
  <si>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</si>
  <si>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</si>
  <si>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</si>
  <si>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</si>
  <si>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</si>
  <si>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</si>
  <si>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</si>
  <si>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</si>
  <si>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</si>
  <si>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</si>
  <si>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</si>
  <si>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</si>
  <si>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</si>
  <si>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</si>
  <si>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</si>
  <si>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</si>
  <si>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</si>
  <si>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</si>
  <si>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</si>
  <si>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</si>
  <si>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</si>
  <si>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</si>
  <si>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</si>
  <si>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</si>
  <si>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</si>
  <si>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</si>
  <si>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</si>
  <si>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</si>
  <si>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</si>
  <si>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</si>
  <si>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</si>
  <si>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</si>
  <si>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</si>
  <si>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</si>
  <si>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</si>
  <si>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</si>
  <si>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</si>
  <si>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</si>
  <si>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</si>
  <si>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</si>
  <si>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</si>
  <si>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</si>
  <si>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</si>
  <si>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</si>
  <si>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</si>
  <si>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</si>
  <si>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</si>
  <si>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</si>
  <si>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</si>
  <si>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</si>
  <si>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</si>
  <si>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</si>
  <si>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</si>
  <si>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</si>
  <si>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</si>
  <si>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</si>
  <si>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</si>
  <si>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</si>
  <si>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</si>
  <si>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</si>
  <si>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</si>
  <si>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</si>
  <si>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</si>
  <si>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</si>
  <si>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</si>
  <si>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</si>
  <si>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</si>
  <si>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</si>
  <si>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</si>
  <si>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</si>
  <si>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</si>
  <si>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</si>
  <si>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</si>
  <si>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</si>
  <si>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</si>
  <si>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</si>
  <si>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</si>
  <si>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</si>
  <si>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</si>
  <si>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</si>
  <si>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</si>
  <si>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</si>
  <si>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</si>
  <si>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</si>
  <si>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</si>
  <si>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</si>
  <si>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</si>
  <si>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</si>
  <si>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</si>
  <si>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</si>
  <si>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</si>
  <si>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</si>
  <si>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</si>
  <si>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</si>
  <si>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</si>
  <si>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</si>
  <si>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</si>
  <si>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</si>
  <si>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</si>
  <si>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</si>
  <si>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</si>
  <si>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</si>
  <si>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</si>
  <si>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</si>
  <si>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</si>
  <si>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</si>
  <si>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</si>
  <si>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</si>
  <si>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</si>
  <si>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</si>
  <si>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</si>
  <si>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</si>
  <si>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</si>
  <si>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</si>
  <si>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</si>
  <si>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</si>
  <si>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</si>
  <si>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</si>
  <si>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</si>
  <si>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</si>
  <si>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</si>
  <si>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</si>
  <si>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</si>
  <si>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</si>
  <si>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</si>
  <si>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</si>
  <si>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</si>
  <si>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</si>
  <si>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</si>
  <si>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</si>
  <si>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</si>
  <si>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</si>
  <si>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</si>
  <si>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</si>
  <si>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</si>
  <si>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</si>
  <si>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</si>
  <si>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</si>
  <si>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</si>
  <si>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</si>
  <si>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</si>
  <si>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</si>
  <si>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</si>
  <si>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</si>
  <si>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</si>
  <si>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</si>
  <si>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</si>
  <si>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</si>
  <si>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</si>
  <si>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</si>
  <si>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</si>
  <si>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</si>
  <si>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</si>
  <si>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</si>
  <si>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</si>
  <si>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</si>
  <si>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</si>
  <si>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</si>
  <si>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</si>
  <si>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</si>
  <si>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</si>
  <si>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</si>
  <si>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</si>
  <si>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</si>
  <si>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</si>
  <si>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</si>
  <si>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</si>
  <si>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</si>
  <si>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</si>
  <si>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</si>
  <si>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</si>
  <si>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</si>
  <si>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</si>
  <si>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</si>
  <si>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</si>
  <si>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</si>
  <si>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</si>
  <si>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</si>
  <si>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</si>
  <si>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</si>
  <si>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</si>
  <si>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</si>
  <si>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</si>
  <si>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</si>
  <si>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</si>
  <si>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</si>
  <si>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</si>
  <si>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</si>
  <si>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</si>
  <si>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</si>
  <si>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</si>
  <si>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</si>
  <si>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</si>
  <si>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</si>
  <si>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</si>
  <si>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</si>
  <si>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</si>
  <si>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</si>
  <si>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</si>
  <si>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</si>
  <si>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</si>
  <si>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</si>
  <si>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</si>
  <si>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</si>
  <si>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</si>
  <si>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</si>
  <si>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</si>
  <si>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</si>
  <si>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</si>
  <si>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</si>
  <si>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</si>
  <si>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</si>
  <si>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</si>
  <si>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</si>
  <si>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</si>
  <si>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</si>
  <si>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</si>
  <si>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</si>
  <si>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</si>
  <si>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</si>
  <si>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</si>
  <si>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</si>
  <si>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</si>
  <si>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</si>
  <si>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</si>
  <si>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</si>
  <si>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</si>
  <si>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</si>
  <si>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</si>
  <si>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</si>
  <si>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</si>
  <si>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</si>
  <si>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</si>
  <si>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</si>
  <si>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</si>
  <si>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</si>
  <si>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</si>
  <si>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</si>
  <si>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</si>
  <si>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</si>
  <si>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</si>
  <si>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</si>
  <si>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</si>
  <si>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</si>
  <si>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</si>
  <si>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</si>
  <si>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</si>
  <si>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</si>
  <si>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</si>
  <si>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</si>
  <si>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</si>
  <si>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</si>
  <si>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</si>
  <si>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</si>
  <si>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</si>
  <si>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</si>
  <si>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</si>
  <si>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</si>
  <si>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</si>
  <si>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</si>
  <si>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</si>
  <si>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</si>
  <si>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</si>
  <si>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</si>
  <si>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</si>
  <si>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</si>
  <si>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</si>
  <si>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</si>
  <si>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</si>
  <si>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</si>
  <si>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</si>
  <si>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</si>
  <si>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</si>
  <si>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</si>
  <si>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</si>
  <si>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</si>
  <si>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</si>
  <si>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</si>
  <si>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</si>
  <si>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</si>
  <si>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</si>
  <si>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</si>
  <si>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</si>
  <si>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</si>
  <si>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</si>
  <si>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</si>
  <si>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</si>
  <si>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</si>
  <si>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</si>
  <si>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</si>
  <si>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</si>
  <si>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</si>
  <si>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</si>
  <si>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</si>
  <si>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</si>
  <si>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</si>
  <si>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</si>
  <si>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</si>
  <si>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</si>
  <si>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</si>
  <si>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</si>
  <si>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</si>
  <si>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</si>
  <si>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</si>
  <si>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</si>
  <si>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</si>
  <si>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</si>
  <si>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</si>
  <si>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</si>
  <si>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</si>
  <si>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</si>
  <si>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</si>
  <si>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</si>
  <si>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</si>
  <si>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</si>
  <si>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</si>
  <si>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</si>
  <si>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</si>
  <si>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</si>
  <si>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</si>
  <si>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</si>
  <si>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</si>
  <si>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</si>
  <si>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</si>
  <si>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</si>
  <si>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</si>
  <si>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</si>
  <si>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</si>
  <si>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</si>
  <si>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</si>
  <si>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</si>
  <si>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</si>
  <si>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</si>
  <si>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</si>
  <si>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</si>
  <si>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</si>
  <si>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</si>
  <si>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</si>
  <si>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</si>
  <si>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</si>
  <si>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</si>
  <si>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</si>
  <si>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</si>
  <si>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</si>
  <si>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</si>
  <si>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</si>
  <si>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</si>
  <si>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</si>
  <si>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</si>
  <si>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</si>
  <si>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</si>
  <si>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</si>
  <si>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</si>
  <si>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</si>
  <si>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</si>
  <si>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</si>
  <si>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</si>
  <si>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</si>
  <si>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</si>
  <si>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</si>
  <si>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</si>
  <si>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</si>
  <si>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</si>
  <si>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</si>
  <si>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</si>
  <si>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</si>
  <si>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</si>
  <si>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</si>
  <si>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</si>
  <si>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</si>
  <si>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</si>
  <si>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</si>
  <si>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</si>
  <si>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</si>
  <si>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</si>
  <si>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</si>
  <si>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</si>
  <si>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</si>
  <si>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</si>
  <si>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</si>
  <si>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</si>
  <si>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</si>
  <si>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</si>
  <si>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</si>
  <si>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</si>
  <si>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</si>
  <si>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</si>
  <si>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</si>
  <si>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</si>
  <si>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</si>
  <si>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</si>
  <si>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</si>
  <si>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</si>
  <si>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</si>
  <si>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</si>
  <si>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</si>
  <si>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</si>
  <si>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</si>
  <si>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</si>
  <si>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</si>
  <si>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</si>
  <si>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</si>
  <si>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</si>
  <si>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</si>
  <si>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</si>
  <si>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</si>
  <si>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</si>
  <si>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</si>
  <si>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</si>
  <si>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</si>
  <si>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</si>
  <si>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</si>
  <si>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</si>
  <si>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</si>
  <si>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</si>
  <si>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</si>
  <si>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</si>
  <si>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</si>
  <si>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</si>
  <si>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</si>
  <si>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</si>
  <si>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</si>
  <si>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</si>
  <si>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</si>
  <si>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</si>
  <si>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</si>
  <si>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</si>
  <si>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</si>
  <si>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</si>
  <si>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</si>
  <si>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</si>
  <si>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</si>
  <si>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</si>
  <si>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</si>
  <si>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</si>
  <si>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</si>
  <si>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</si>
  <si>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</si>
  <si>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</si>
  <si>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</si>
  <si>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</si>
  <si>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</si>
  <si>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</si>
  <si>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</si>
  <si>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</si>
  <si>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</si>
  <si>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</si>
  <si>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</si>
  <si>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</si>
  <si>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</si>
  <si>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</si>
  <si>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</si>
  <si>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</si>
  <si>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</si>
  <si>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</si>
  <si>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</si>
  <si>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</si>
  <si>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</si>
  <si>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</si>
  <si>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</si>
  <si>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</si>
  <si>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</si>
  <si>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</si>
  <si>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</si>
  <si>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</si>
  <si>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</si>
  <si>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</si>
  <si>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</si>
  <si>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</si>
  <si>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</si>
  <si>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</si>
  <si>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</si>
  <si>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</si>
  <si>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</si>
  <si>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</si>
  <si>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</si>
  <si>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</si>
  <si>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</si>
  <si>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</si>
  <si>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</si>
  <si>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</si>
  <si>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</si>
  <si>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</si>
  <si>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</si>
  <si>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</si>
  <si>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</si>
  <si>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</si>
  <si>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</si>
  <si>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</si>
  <si>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</si>
  <si>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</si>
  <si>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</si>
  <si>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</si>
  <si>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</si>
  <si>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</si>
  <si>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</si>
  <si>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</si>
  <si>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</si>
  <si>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</si>
  <si>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</si>
  <si>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</si>
  <si>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</si>
  <si>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</si>
  <si>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</si>
  <si>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</si>
  <si>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</si>
  <si>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</si>
  <si>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</si>
  <si>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</si>
  <si>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</si>
  <si>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</si>
  <si>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</si>
  <si>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</si>
  <si>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</si>
  <si>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</si>
  <si>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</si>
  <si>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</si>
  <si>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</si>
  <si>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</si>
  <si>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</si>
  <si>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</si>
  <si>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</si>
  <si>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</si>
  <si>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</si>
  <si>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</si>
  <si>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</si>
  <si>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</si>
  <si>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</si>
  <si>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</si>
  <si>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</si>
  <si>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</si>
  <si>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</si>
  <si>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</si>
  <si>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</si>
  <si>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</si>
  <si>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</si>
  <si>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</si>
  <si>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</si>
  <si>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</si>
  <si>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</si>
  <si>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</si>
  <si>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</si>
  <si>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</si>
  <si>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</si>
  <si>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</si>
  <si>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</si>
  <si>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</si>
  <si>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</si>
  <si>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</si>
  <si>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</si>
  <si>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</si>
  <si>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</si>
  <si>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</si>
  <si>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</si>
  <si>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</si>
  <si>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</si>
  <si>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</si>
  <si>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</si>
  <si>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</si>
  <si>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</si>
  <si>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</si>
  <si>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</si>
  <si>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</si>
  <si>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</si>
  <si>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</si>
  <si>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</si>
  <si>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</si>
  <si>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</si>
  <si>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</si>
  <si>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</si>
  <si>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</si>
  <si>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</si>
  <si>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</si>
  <si>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</si>
  <si>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</si>
  <si>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</si>
  <si>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</si>
  <si>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</si>
  <si>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</si>
  <si>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</si>
  <si>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</si>
  <si>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</si>
  <si>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</si>
  <si>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</si>
  <si>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</si>
  <si>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</si>
  <si>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</si>
  <si>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</si>
  <si>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</si>
  <si>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</si>
  <si>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</si>
  <si>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</si>
  <si>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</si>
  <si>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</si>
  <si>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</si>
  <si>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</si>
  <si>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</si>
  <si>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</si>
  <si>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</si>
  <si>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</si>
  <si>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</si>
  <si>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</si>
  <si>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</si>
  <si>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</si>
  <si>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</si>
  <si>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</si>
  <si>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</si>
  <si>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</si>
  <si>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</si>
  <si>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</si>
  <si>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</si>
  <si>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</si>
  <si>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</si>
  <si>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</si>
  <si>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</si>
  <si>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</si>
  <si>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</si>
  <si>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</si>
  <si>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</si>
  <si>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</si>
  <si>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</si>
  <si>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</si>
  <si>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</si>
  <si>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</si>
  <si>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</si>
  <si>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</si>
  <si>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</si>
  <si>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</si>
  <si>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</si>
  <si>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</si>
  <si>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</si>
  <si>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</si>
  <si>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</si>
  <si>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</si>
  <si>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</si>
  <si>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</si>
  <si>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</si>
  <si>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</si>
  <si>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</si>
  <si>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</si>
  <si>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</si>
  <si>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</si>
  <si>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</si>
  <si>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</si>
  <si>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</si>
  <si>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</si>
  <si>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</si>
  <si>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</si>
  <si>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</si>
  <si>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</si>
  <si>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</si>
  <si>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</si>
  <si>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</si>
  <si>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</si>
  <si>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</si>
  <si>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</si>
  <si>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</si>
  <si>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</si>
  <si>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</si>
  <si>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</si>
  <si>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</si>
  <si>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</si>
  <si>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</si>
  <si>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</si>
  <si>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</si>
  <si>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</si>
  <si>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</si>
  <si>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</si>
  <si>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</si>
  <si>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</si>
  <si>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</si>
  <si>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</si>
  <si>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</si>
  <si>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</si>
  <si>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</si>
  <si>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</si>
  <si>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</si>
  <si>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</si>
  <si>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</si>
  <si>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</si>
  <si>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</si>
  <si>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</si>
  <si>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</si>
  <si>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</si>
  <si>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</si>
  <si>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</si>
  <si>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</si>
  <si>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</si>
  <si>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</si>
  <si>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</si>
  <si>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</si>
  <si>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</si>
  <si>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</si>
  <si>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</si>
  <si>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</si>
  <si>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</si>
  <si>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</si>
  <si>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</si>
  <si>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</si>
  <si>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</si>
  <si>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</si>
  <si>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</si>
  <si>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</si>
  <si>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</si>
  <si>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</si>
  <si>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</si>
  <si>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</si>
  <si>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</si>
  <si>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</si>
  <si>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</si>
  <si>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</si>
  <si>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</si>
  <si>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</si>
  <si>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</si>
  <si>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</si>
  <si>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</si>
  <si>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</si>
  <si>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</si>
  <si>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</si>
  <si>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</si>
  <si>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</si>
  <si>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</si>
  <si>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</si>
  <si>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</si>
  <si>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</si>
  <si>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</si>
  <si>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</si>
  <si>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</si>
  <si>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</si>
  <si>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</si>
  <si>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</si>
  <si>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</si>
  <si>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</si>
  <si>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</si>
  <si>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</si>
  <si>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</si>
  <si>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</si>
  <si>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</si>
  <si>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</si>
  <si>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</si>
  <si>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</si>
  <si>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</si>
  <si>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</si>
  <si>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</si>
  <si>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</si>
  <si>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</si>
  <si>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</si>
  <si>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</si>
  <si>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</si>
  <si>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</si>
  <si>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</si>
  <si>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</si>
  <si>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</si>
  <si>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</si>
  <si>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</si>
  <si>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</si>
  <si>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</si>
  <si>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</si>
  <si>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</si>
  <si>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</si>
  <si>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</si>
  <si>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</si>
  <si>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</si>
  <si>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</si>
  <si>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</si>
  <si>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</si>
  <si>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</si>
  <si>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</si>
  <si>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</si>
  <si>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</si>
  <si>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</si>
  <si>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</si>
  <si>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</si>
  <si>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</si>
  <si>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</si>
  <si>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</si>
  <si>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</si>
  <si>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</si>
  <si>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</si>
  <si>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</si>
  <si>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</si>
  <si>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</si>
  <si>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</si>
  <si>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</si>
  <si>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</si>
  <si>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</si>
  <si>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</si>
  <si>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</si>
  <si>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</si>
  <si>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</si>
  <si>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</si>
  <si>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</si>
  <si>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</si>
  <si>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</si>
  <si>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</si>
  <si>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</si>
  <si>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</si>
  <si>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</si>
  <si>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</si>
  <si>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</si>
  <si>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</si>
  <si>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</si>
  <si>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</si>
  <si>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</si>
  <si>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</si>
  <si>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</si>
  <si>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</si>
  <si>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</si>
  <si>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</si>
  <si>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</si>
  <si>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</si>
  <si>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</si>
  <si>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</si>
  <si>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</si>
  <si>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</si>
  <si>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</si>
  <si>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</si>
  <si>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</si>
  <si>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</si>
  <si>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</si>
  <si>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</si>
  <si>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</si>
  <si>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</si>
  <si>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</si>
  <si>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</si>
  <si>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</si>
  <si>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</si>
  <si>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</si>
  <si>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</si>
  <si>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</si>
  <si>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</si>
  <si>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</si>
  <si>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</si>
  <si>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</si>
  <si>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</si>
  <si>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</si>
  <si>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</si>
  <si>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</si>
  <si>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</si>
  <si>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</si>
  <si>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</si>
  <si>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</si>
  <si>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</si>
  <si>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</si>
  <si>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</si>
  <si>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</si>
  <si>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</si>
  <si>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</si>
  <si>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</si>
  <si>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</si>
  <si>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</si>
  <si>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</si>
  <si>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</si>
  <si>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</si>
  <si>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</si>
  <si>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</si>
  <si>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</si>
  <si>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</si>
  <si>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</si>
  <si>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</si>
  <si>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</si>
  <si>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</si>
  <si>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</si>
  <si>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</si>
  <si>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</si>
  <si>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</si>
  <si>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</si>
  <si>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</si>
  <si>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</si>
  <si>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</si>
  <si>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</si>
  <si>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</si>
  <si>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</si>
  <si>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</si>
  <si>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</si>
  <si>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</si>
  <si>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</si>
  <si>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</si>
  <si>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</si>
  <si>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</si>
  <si>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</si>
  <si>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</si>
  <si>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</si>
  <si>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</si>
  <si>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</si>
  <si>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</si>
  <si>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</si>
  <si>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</si>
  <si>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</si>
  <si>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</si>
  <si>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</si>
  <si>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</si>
  <si>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</si>
  <si>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</si>
  <si>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</si>
  <si>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</si>
  <si>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</si>
  <si>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</si>
  <si>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</si>
  <si>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</si>
  <si>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</si>
  <si>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</si>
  <si>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</si>
  <si>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</si>
  <si>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</si>
  <si>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</si>
  <si>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</si>
  <si>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</si>
  <si>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</si>
  <si>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</si>
  <si>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</si>
  <si>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</si>
  <si>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</si>
  <si>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</si>
  <si>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</si>
  <si>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</si>
  <si>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</si>
  <si>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</si>
  <si>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</si>
  <si>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</si>
  <si>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</si>
  <si>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</si>
  <si>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</si>
  <si>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</si>
  <si>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</si>
  <si>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</si>
  <si>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</si>
  <si>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</si>
  <si>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</si>
  <si>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</si>
  <si>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</si>
  <si>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</si>
  <si>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</si>
  <si>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</si>
  <si>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</si>
  <si>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</si>
  <si>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</si>
  <si>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</si>
  <si>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</si>
  <si>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</si>
  <si>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</si>
  <si>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</si>
  <si>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</si>
  <si>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</si>
  <si>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</si>
  <si>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</si>
  <si>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</si>
  <si>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</si>
  <si>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</si>
  <si>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</si>
  <si>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</si>
  <si>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</si>
  <si>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</si>
  <si>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</si>
  <si>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</si>
  <si>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</si>
  <si>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</si>
  <si>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</si>
  <si>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</si>
  <si>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</si>
  <si>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</si>
  <si>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</si>
  <si>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</si>
  <si>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</si>
  <si>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</si>
  <si>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</si>
  <si>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</si>
  <si>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</si>
  <si>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</si>
  <si>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</si>
  <si>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</si>
  <si>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</si>
  <si>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</si>
  <si>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</si>
  <si>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</si>
  <si>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</si>
  <si>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</si>
  <si>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</si>
  <si>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</si>
  <si>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</si>
  <si>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</si>
  <si>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</si>
  <si>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</si>
  <si>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</si>
  <si>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</si>
  <si>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</si>
  <si>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</si>
  <si>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</si>
  <si>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</si>
  <si>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</si>
  <si>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</si>
  <si>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</si>
  <si>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</si>
  <si>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</si>
  <si>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</si>
  <si>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</si>
  <si>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</si>
  <si>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</si>
  <si>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</si>
  <si>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</si>
  <si>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</si>
  <si>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</si>
  <si>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</si>
  <si>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</si>
  <si>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</si>
  <si>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</si>
  <si>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</si>
  <si>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</si>
  <si>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</si>
  <si>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</si>
  <si>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</si>
  <si>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</si>
  <si>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</si>
  <si>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</si>
  <si>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</si>
  <si>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</si>
  <si>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</si>
  <si>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</si>
  <si>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</si>
  <si>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</si>
  <si>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</si>
  <si>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</si>
  <si>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</si>
  <si>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</si>
  <si>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</si>
  <si>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</si>
  <si>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</si>
  <si>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</si>
  <si>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</si>
  <si>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</si>
  <si>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</si>
  <si>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</si>
  <si>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</si>
  <si>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</si>
  <si>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</si>
  <si>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</si>
  <si>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</si>
  <si>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</si>
  <si>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</si>
  <si>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</si>
  <si>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</si>
  <si>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</si>
  <si>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</si>
  <si>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</si>
  <si>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</si>
  <si>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</si>
  <si>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</si>
  <si>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</si>
  <si>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</si>
  <si>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</si>
  <si>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</si>
  <si>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</si>
  <si>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</si>
  <si>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</si>
  <si>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</si>
  <si>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</si>
  <si>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</si>
  <si>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</si>
  <si>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</si>
  <si>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</si>
  <si>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</si>
  <si>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</si>
  <si>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</si>
  <si>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</si>
  <si>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</si>
  <si>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</si>
  <si>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</si>
  <si>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</si>
  <si>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</si>
  <si>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</si>
  <si>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</si>
  <si>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</si>
  <si>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</si>
  <si>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</si>
  <si>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</si>
  <si>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</si>
  <si>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</si>
  <si>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</si>
  <si>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</si>
  <si>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</si>
  <si>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</si>
  <si>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</si>
  <si>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</si>
  <si>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</si>
  <si>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</si>
  <si>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</si>
  <si>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</si>
  <si>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</si>
  <si>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</si>
  <si>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</si>
  <si>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</si>
  <si>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</si>
  <si>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</si>
  <si>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</si>
  <si>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</si>
  <si>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</si>
  <si>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</si>
  <si>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</si>
  <si>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</si>
  <si>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</si>
  <si>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</si>
  <si>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</si>
  <si>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</si>
  <si>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</si>
  <si>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</si>
  <si>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</si>
  <si>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</si>
  <si>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</si>
  <si>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</si>
  <si>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</si>
  <si>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</si>
  <si>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</si>
  <si>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</si>
  <si>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</si>
  <si>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</si>
  <si>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</si>
  <si>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</si>
  <si>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</si>
  <si>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</si>
  <si>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</si>
  <si>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</si>
  <si>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</si>
  <si>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</si>
  <si>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</si>
  <si>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</si>
  <si>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</si>
  <si>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</si>
  <si>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</si>
  <si>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</si>
  <si>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</si>
  <si>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</si>
  <si>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</si>
  <si>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</si>
  <si>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</si>
  <si>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</si>
  <si>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</si>
  <si>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</si>
  <si>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</si>
  <si>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</si>
  <si>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</si>
  <si>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</si>
  <si>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</si>
  <si>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</si>
  <si>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</si>
  <si>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</si>
  <si>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</si>
  <si>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</si>
  <si>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</si>
  <si>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</si>
  <si>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</si>
  <si>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</si>
  <si>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</si>
  <si>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</si>
  <si>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</si>
  <si>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</si>
  <si>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</si>
  <si>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</si>
  <si>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</si>
  <si>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</si>
  <si>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</si>
  <si>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</si>
  <si>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</si>
  <si>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</si>
  <si>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</si>
  <si>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</si>
  <si>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</si>
  <si>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</si>
  <si>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</si>
  <si>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</si>
  <si>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</si>
  <si>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</si>
  <si>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</si>
  <si>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</si>
  <si>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</si>
  <si>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</si>
  <si>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</si>
  <si>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</si>
  <si>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</si>
  <si>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</si>
  <si>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</si>
  <si>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</si>
  <si>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</si>
  <si>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</si>
  <si>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</si>
  <si>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</si>
  <si>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</si>
  <si>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</si>
  <si>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</si>
  <si>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</si>
  <si>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</si>
  <si>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</si>
  <si>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</si>
  <si>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</si>
  <si>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</si>
  <si>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</si>
  <si>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</si>
  <si>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</si>
  <si>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</si>
  <si>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</si>
  <si>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</si>
  <si>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</si>
  <si>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</si>
  <si>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</si>
  <si>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</si>
  <si>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</si>
  <si>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</si>
  <si>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</si>
  <si>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</si>
  <si>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</si>
  <si>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</si>
  <si>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</si>
  <si>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</si>
  <si>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</si>
  <si>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</si>
  <si>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</si>
  <si>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</si>
  <si>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</si>
  <si>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</si>
  <si>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</si>
  <si>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</si>
  <si>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</si>
  <si>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</si>
  <si>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</si>
  <si>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</si>
  <si>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</si>
  <si>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</si>
  <si>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</si>
  <si>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</si>
  <si>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</si>
  <si>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</si>
  <si>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</si>
  <si>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</si>
  <si>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</si>
  <si>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</si>
  <si>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</si>
  <si>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</si>
  <si>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</si>
  <si>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</si>
  <si>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</si>
  <si>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</si>
  <si>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</si>
  <si>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</si>
  <si>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</si>
  <si>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</si>
  <si>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</si>
  <si>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</si>
  <si>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</si>
  <si>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</si>
  <si>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</si>
  <si>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</si>
  <si>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</si>
  <si>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</si>
  <si>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</si>
  <si>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</si>
  <si>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</si>
  <si>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</si>
  <si>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</si>
  <si>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</si>
  <si>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</si>
  <si>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</si>
  <si>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</si>
  <si>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</si>
  <si>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</si>
  <si>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</si>
  <si>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</si>
  <si>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</si>
  <si>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</si>
  <si>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</si>
  <si>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</si>
  <si>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</si>
  <si>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</si>
  <si>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</si>
  <si>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</si>
  <si>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</si>
  <si>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</si>
  <si>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</si>
  <si>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</si>
  <si>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</si>
  <si>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</si>
  <si>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</si>
  <si>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</si>
  <si>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</si>
  <si>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</si>
  <si>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</si>
  <si>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</si>
  <si>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</si>
  <si>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</si>
  <si>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</si>
  <si>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</si>
  <si>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</si>
  <si>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</si>
  <si>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</si>
  <si>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</si>
  <si>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</si>
  <si>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</si>
  <si>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</si>
  <si>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</si>
  <si>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</si>
  <si>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</si>
  <si>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</si>
  <si>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</si>
  <si>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</si>
  <si>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</si>
  <si>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</si>
  <si>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</si>
  <si>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</si>
  <si>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</si>
  <si>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</si>
  <si>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</si>
  <si>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</si>
  <si>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</si>
  <si>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</si>
  <si>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</si>
  <si>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</si>
  <si>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</si>
  <si>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</si>
  <si>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</si>
  <si>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</si>
  <si>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</si>
  <si>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</si>
  <si>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</si>
  <si>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</si>
  <si>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</si>
  <si>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</si>
  <si>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</si>
  <si>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</si>
  <si>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</si>
  <si>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</si>
  <si>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</si>
  <si>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</si>
  <si>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</si>
  <si>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</si>
  <si>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</si>
  <si>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</si>
  <si>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</si>
  <si>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</si>
  <si>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</si>
  <si>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</si>
  <si>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</si>
  <si>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</si>
  <si>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</si>
  <si>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</si>
  <si>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</si>
  <si>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</si>
  <si>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</si>
  <si>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</si>
  <si>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</si>
  <si>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</si>
  <si>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</si>
  <si>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</si>
  <si>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</si>
  <si>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</si>
  <si>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</si>
  <si>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</si>
  <si>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</si>
  <si>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</si>
  <si>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</si>
  <si>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</si>
  <si>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</si>
  <si>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</si>
  <si>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</si>
  <si>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</si>
  <si>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</si>
  <si>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</si>
  <si>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</si>
  <si>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</si>
  <si>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</si>
  <si>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</si>
  <si>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</si>
  <si>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</si>
  <si>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</si>
  <si>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</si>
  <si>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</si>
  <si>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</si>
  <si>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</si>
  <si>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</si>
  <si>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</si>
  <si>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</si>
  <si>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</si>
  <si>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</si>
  <si>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</si>
  <si>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</si>
  <si>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</si>
  <si>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</si>
  <si>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</si>
  <si>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</si>
  <si>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</si>
  <si>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</si>
  <si>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</si>
  <si>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</si>
  <si>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</si>
  <si>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</si>
  <si>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</si>
  <si>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</si>
  <si>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</si>
  <si>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</si>
  <si>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</si>
  <si>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</si>
  <si>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</si>
  <si>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</si>
  <si>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</si>
  <si>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</si>
  <si>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</si>
  <si>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</si>
  <si>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</si>
  <si>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</si>
  <si>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</si>
  <si>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</si>
  <si>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</si>
  <si>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</si>
  <si>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</si>
  <si>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</si>
  <si>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</si>
  <si>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</si>
  <si>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</si>
  <si>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</si>
  <si>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</si>
  <si>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</si>
  <si>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</si>
  <si>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</si>
  <si>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</si>
  <si>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</si>
  <si>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</si>
  <si>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</si>
  <si>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</si>
  <si>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</si>
  <si>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</si>
  <si>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</si>
  <si>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</si>
  <si>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</si>
  <si>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</si>
  <si>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</si>
  <si>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</si>
  <si>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</si>
  <si>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</si>
  <si>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</si>
  <si>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</si>
  <si>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</si>
  <si>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</si>
  <si>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</si>
  <si>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</si>
  <si>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</si>
  <si>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</si>
  <si>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</si>
  <si>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</si>
  <si>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</si>
  <si>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</si>
  <si>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</si>
  <si>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</si>
  <si>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</si>
  <si>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</si>
  <si>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</si>
  <si>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</si>
  <si>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</si>
  <si>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</si>
  <si>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</si>
  <si>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</si>
  <si>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</si>
  <si>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</si>
  <si>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</si>
  <si>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</si>
  <si>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</si>
  <si>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</si>
  <si>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</si>
  <si>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</si>
  <si>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</si>
  <si>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</si>
  <si>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</si>
  <si>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</si>
  <si>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</si>
  <si>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</si>
  <si>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</si>
  <si>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</si>
  <si>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</si>
  <si>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</si>
  <si>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</si>
  <si>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</si>
  <si>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</si>
  <si>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</si>
  <si>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</si>
  <si>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</si>
  <si>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</si>
  <si>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</si>
  <si>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</si>
  <si>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</si>
  <si>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</si>
  <si>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</si>
  <si>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</si>
  <si>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</si>
  <si>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</si>
  <si>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</si>
  <si>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</si>
  <si>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</si>
  <si>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</si>
  <si>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</si>
  <si>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</si>
  <si>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</si>
  <si>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</si>
  <si>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</si>
  <si>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</si>
  <si>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</si>
  <si>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</si>
  <si>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</si>
  <si>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</si>
  <si>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</si>
  <si>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</si>
  <si>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</si>
  <si>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</si>
  <si>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</si>
  <si>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</si>
  <si>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</si>
  <si>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</si>
  <si>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</si>
  <si>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</si>
  <si>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</si>
  <si>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</si>
  <si>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</si>
  <si>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</si>
  <si>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</si>
  <si>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</si>
  <si>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</si>
  <si>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</si>
  <si>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</si>
  <si>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</si>
  <si>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</si>
  <si>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</si>
  <si>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</si>
  <si>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</si>
  <si>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</si>
  <si>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</si>
  <si>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</si>
  <si>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</si>
  <si>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</si>
  <si>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</si>
  <si>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</si>
  <si>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</si>
  <si>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</si>
  <si>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</si>
  <si>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</si>
  <si>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</si>
  <si>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</si>
  <si>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</si>
  <si>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</si>
  <si>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</si>
  <si>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</si>
  <si>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</si>
  <si>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</si>
  <si>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</si>
  <si>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</si>
  <si>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</si>
  <si>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</si>
  <si>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</si>
  <si>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</si>
  <si>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</si>
  <si>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</si>
  <si>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</si>
  <si>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</si>
  <si>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</si>
  <si>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</si>
  <si>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</si>
  <si>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</si>
  <si>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</si>
  <si>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</si>
  <si>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</si>
  <si>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</si>
  <si>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</si>
  <si>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</si>
  <si>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</si>
  <si>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</si>
  <si>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</si>
  <si>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</si>
  <si>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</si>
  <si>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</si>
  <si>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</si>
  <si>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</si>
  <si>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</si>
  <si>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</si>
  <si>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</si>
  <si>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</si>
  <si>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</si>
  <si>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</si>
  <si>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</si>
  <si>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</si>
  <si>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</si>
  <si>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</si>
  <si>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</si>
  <si>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</si>
  <si>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</si>
  <si>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</si>
  <si>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</si>
  <si>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</si>
  <si>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</si>
  <si>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</si>
  <si>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</si>
  <si>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</si>
  <si>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</si>
  <si>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</si>
  <si>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</si>
  <si>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</si>
  <si>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</si>
  <si>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</si>
  <si>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</si>
  <si>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</si>
  <si>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</si>
  <si>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</si>
  <si>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</si>
  <si>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</si>
  <si>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</si>
  <si>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</si>
  <si>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</si>
  <si>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</si>
  <si>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</si>
  <si>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</si>
  <si>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</si>
  <si>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</si>
  <si>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</si>
  <si>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</si>
  <si>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</si>
  <si>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</si>
  <si>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</si>
  <si>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</si>
  <si>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</si>
  <si>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</si>
  <si>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</si>
  <si>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</si>
  <si>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</si>
  <si>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</si>
  <si>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</si>
  <si>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</si>
  <si>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</si>
  <si>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</si>
  <si>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</si>
  <si>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</si>
  <si>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</si>
  <si>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</si>
  <si>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</si>
  <si>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</si>
  <si>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</si>
  <si>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</si>
  <si>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</si>
  <si>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</si>
  <si>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</si>
  <si>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</si>
  <si>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</si>
  <si>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</si>
  <si>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</si>
  <si>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</si>
  <si>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</si>
  <si>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</si>
  <si>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</si>
  <si>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</si>
  <si>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</si>
  <si>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</si>
  <si>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</si>
  <si>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</si>
  <si>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</si>
  <si>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</si>
  <si>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</si>
  <si>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</si>
  <si>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</si>
  <si>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</si>
  <si>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</si>
  <si>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</si>
  <si>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</si>
  <si>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</si>
  <si>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</si>
  <si>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</si>
  <si>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</si>
  <si>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</si>
  <si>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</si>
  <si>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</si>
  <si>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</si>
  <si>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</si>
  <si>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</si>
  <si>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</si>
  <si>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</si>
  <si>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</si>
  <si>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</si>
  <si>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</si>
  <si>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</si>
  <si>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</si>
  <si>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</si>
  <si>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</si>
  <si>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</si>
  <si>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</si>
  <si>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</si>
  <si>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</si>
  <si>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</si>
  <si>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</si>
  <si>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</si>
  <si>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</si>
  <si>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</si>
  <si>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</si>
  <si>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</si>
  <si>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</si>
  <si>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</si>
  <si>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</si>
  <si>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</si>
  <si>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</si>
  <si>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</si>
  <si>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</si>
  <si>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</si>
  <si>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</si>
  <si>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</si>
  <si>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</si>
  <si>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</si>
  <si>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</si>
  <si>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</si>
  <si>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</si>
  <si>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</si>
  <si>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</si>
  <si>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</si>
  <si>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</si>
  <si>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</si>
  <si>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</si>
  <si>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</si>
  <si>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</si>
  <si>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</si>
  <si>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</si>
  <si>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</si>
  <si>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</si>
  <si>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</si>
  <si>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</si>
  <si>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</si>
  <si>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</si>
  <si>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</si>
  <si>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</si>
  <si>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</si>
  <si>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</si>
  <si>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</si>
  <si>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</si>
  <si>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</si>
  <si>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</si>
  <si>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</si>
  <si>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</si>
  <si>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</si>
  <si>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</si>
  <si>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</si>
  <si>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</si>
  <si>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</si>
  <si>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</si>
  <si>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</si>
  <si>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</si>
  <si>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</si>
  <si>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</si>
  <si>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</si>
  <si>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</si>
  <si>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</si>
  <si>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</si>
  <si>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</si>
  <si>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</si>
  <si>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</si>
  <si>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</si>
  <si>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</si>
  <si>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</si>
  <si>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</si>
  <si>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</si>
  <si>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</si>
  <si>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</si>
  <si>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</si>
  <si>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</si>
  <si>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</si>
  <si>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</si>
  <si>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</si>
  <si>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</si>
  <si>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</si>
  <si>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</si>
  <si>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</si>
  <si>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</si>
  <si>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</si>
  <si>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</si>
  <si>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</si>
  <si>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</si>
  <si>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</si>
  <si>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</si>
  <si>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</si>
  <si>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</si>
  <si>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</si>
  <si>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</si>
  <si>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</si>
  <si>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</si>
  <si>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</si>
  <si>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</si>
  <si>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</si>
  <si>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</si>
  <si>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</si>
  <si>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</si>
  <si>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</si>
  <si>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</si>
  <si>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</si>
  <si>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</si>
  <si>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</si>
  <si>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</si>
  <si>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</si>
  <si>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</si>
  <si>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</si>
  <si>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</si>
  <si>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</si>
  <si>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</si>
  <si>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</si>
  <si>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</si>
  <si>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</si>
  <si>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</si>
  <si>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</si>
  <si>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</si>
  <si>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</si>
  <si>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</si>
  <si>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</si>
  <si>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No PCM</t>
  </si>
  <si>
    <t>ETA 40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</si>
  <si>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</si>
  <si>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</si>
  <si>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</si>
  <si>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</si>
  <si>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NO PCM </t>
  </si>
  <si>
    <t>EM team on the way need 30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</si>
  <si>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</si>
  <si>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</si>
  <si>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</si>
  <si>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</si>
  <si>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</si>
  <si>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</si>
  <si>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</si>
  <si>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</si>
  <si>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</si>
  <si>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</si>
  <si>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</si>
  <si>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</si>
  <si>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</si>
  <si>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PCM-20251018-00001811</t>
  </si>
  <si>
    <t xml:space="preserve"> team at site TS / Due to lighting issue in rectifier slots and back panel team is checking rectifier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</si>
</sst>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0" totalsRowShown="0" headerRowDxfId="174" dataDxfId="173" headerRowBorderDxfId="171" tableBorderDxfId="172" totalsRowBorderDxfId="170">
  <autoFilter ref="A1:L11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3" totalsRowShown="0" headerRowDxfId="48" dataDxfId="47" headerRowBorderDxfId="45" tableBorderDxfId="46" totalsRowBorderDxfId="44">
  <autoFilter ref="A1:L3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3" totalsRowShown="0" headerRowDxfId="31" dataDxfId="30" headerRowBorderDxfId="28" tableBorderDxfId="29">
  <autoFilter ref="A1:L5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7" totalsRowShown="0" headerRowDxfId="15" dataDxfId="14" headerRowBorderDxfId="12" tableBorderDxfId="13">
  <autoFilter ref="A1:L8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0"/>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285.90739918981126</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5.4120866898083477</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45948.855825115737</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45948.855825115737</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45948.855825115737</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45948.855825115737</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45948.855825115737</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40"/>
      <c r="E9" s="137"/>
      <c r="F9" s="138"/>
      <c r="G9" s="139">
        <f ca="1">IFERROR(NOW()-F9,"")</f>
        <v>45948.855825115737</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45948.855825115737</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45948.855825115737</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45948.855825115737</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45948.855825115737</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45948.855825115737</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45948.855825115737</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45948.855825115737</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45948.855825115737</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45948.855825115737</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45948.855825115737</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45948.855825115737</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45948.855825115737</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45948.855825115737</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45948.855825115737</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45948.855825115737</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45948.855825115737</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45948.855825115737</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45948.855825115737</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45948.855825115737</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45948.855825115737</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45948.855825115737</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45948.855825115737</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45948.855825115737</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45948.855825115737</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45948.855825115737</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45948.855825115737</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45948.855825115737</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45948.855825115737</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45948.855825115737</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45948.855825115737</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45948.855825115737</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45948.855825115737</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45948.855825115737</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45948.855825115737</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45948.855825115737</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45948.855825115737</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45948.855825115737</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45948.855825115737</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45948.855825115737</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45948.855825115737</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45948.855825115737</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45948.855825115737</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45948.855825115737</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45948.855825115737</v>
      </c>
      <c r="H53" s="138"/>
      <c r="I53" s="136" t="str">
        <f>IFERROR(VLOOKUP(D53,DB!A:F,6,0),"")</f>
        <v/>
      </c>
      <c r="J53" s="136" t="str">
        <f>IFERROR(VLOOKUP(D53,DB!A:G,7,0),"")</f>
        <v/>
      </c>
      <c r="K53" s="140"/>
      <c r="L53" s="141" t="str">
        <f>IFERROR(VLOOKUP(D53,DB!A:I,9,0),"")</f>
        <v/>
      </c>
    </row>
    <row r="54" spans="1:12" ht="15" customHeight="1">
      <c r="A54" s="157"/>
      <c r="B54" s="158" t="str">
        <f>IFERROR(VLOOKUP(D54,DB!A:K,11,0),"")</f>
        <v/>
      </c>
      <c r="C54" s="158"/>
      <c r="D54" s="158"/>
      <c r="E54" s="159"/>
      <c r="F54" s="160"/>
      <c r="G54" s="161">
        <f ca="1">IFERROR(NOW()-F54,"")</f>
        <v>45948.855825115737</v>
      </c>
      <c r="H54" s="160"/>
      <c r="I54" s="158" t="str">
        <f>IFERROR(VLOOKUP(D54,DB!A:F,6,0),"")</f>
        <v/>
      </c>
      <c r="J54" s="158" t="str">
        <f>IFERROR(VLOOKUP(D54,DB!A:G,7,0),"")</f>
        <v/>
      </c>
      <c r="K54" s="162"/>
      <c r="L54" s="163" t="str">
        <f>IFERROR(VLOOKUP(D54,DB!A:I,9,0),"")</f>
        <v/>
      </c>
    </row>
    <row r="55" spans="1:12" ht="15" customHeight="1">
      <c r="A55" s="135"/>
      <c r="B55" s="136" t="str">
        <f>IFERROR(VLOOKUP(D55,DB!A:K,11,0),"")</f>
        <v/>
      </c>
      <c r="C55" s="136"/>
      <c r="D55" s="136"/>
      <c r="E55" s="137"/>
      <c r="F55" s="138"/>
      <c r="G55" s="139">
        <f ca="1">IFERROR(NOW()-F55,"")</f>
        <v>45948.855825115737</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45948.855825115737</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45948.855825115737</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45948.855825115737</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45948.855825115737</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45948.855825115737</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45948.855825115737</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45948.855825115737</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45948.855825115737</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45948.855825115737</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45948.855825115737</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45948.855825115737</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45948.855825115737</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45948.855825115737</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45948.855825115737</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45948.855825115737</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45948.855825115737</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45948.855825115737</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45948.855825115737</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45948.855825115737</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45948.855825115737</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45948.855825115737</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45948.855825115737</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45948.855825115737</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45948.855825115737</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45948.855825115737</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45948.855825115737</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45948.855825115737</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45948.855825115737</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45948.855825115737</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45948.855825115737</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45948.855825115737</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45948.855825115737</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45948.855825115737</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45948.855825115737</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45948.855825115737</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45948.855825115737</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45948.855825115737</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45948.855825115737</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45948.855825115737</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45948.855825115737</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45948.855825115737</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45948.855825115737</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45948.855825115737</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45948.855825115737</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45948.855825115737</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45948.855825115737</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45948.855825115737</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45948.855825115737</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45948.855825115737</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45948.855825115737</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45948.855825115737</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45948.855825115737</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45948.855825115737</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45948.855825115737</v>
      </c>
      <c r="H109" s="138"/>
      <c r="I109" s="136" t="str">
        <f>IFERROR(VLOOKUP(D109,DB!A:F,6,0),"")</f>
        <v/>
      </c>
      <c r="J109" s="136" t="str">
        <f>IFERROR(VLOOKUP(D109,DB!A:G,7,0),"")</f>
        <v/>
      </c>
      <c r="K109" s="140"/>
      <c r="L109" s="141" t="str">
        <f>IFERROR(VLOOKUP(D109,DB!A:I,9,0),"")</f>
        <v/>
      </c>
    </row>
    <row r="110" spans="1:12" ht="15" customHeight="1">
      <c r="A110" s="157"/>
      <c r="B110" s="158" t="str">
        <f>IFERROR(VLOOKUP(D110,DB!A:K,11,0),"")</f>
        <v/>
      </c>
      <c r="C110" s="158"/>
      <c r="D110" s="158"/>
      <c r="E110" s="159"/>
      <c r="F110" s="160"/>
      <c r="G110" s="161">
        <f ca="1">IFERROR(NOW()-F110,"")</f>
        <v>45948.855825115737</v>
      </c>
      <c r="H110" s="160"/>
      <c r="I110" s="158" t="str">
        <f>IFERROR(VLOOKUP(D110,DB!A:F,6,0),"")</f>
        <v/>
      </c>
      <c r="J110" s="158" t="str">
        <f>IFERROR(VLOOKUP(D110,DB!A:G,7,0),"")</f>
        <v/>
      </c>
      <c r="K110" s="162"/>
      <c r="L110" s="163" t="str">
        <f>IFERROR(VLOOKUP(D110,DB!A:I,9,0),"")</f>
        <v/>
      </c>
    </row>
  </sheetData>
  <customSheetViews>
    <customSheetView guid="{F6042A99-DD27-4453-835D-0834D95730CC}" filter="1" showAutoFilter="1">
      <pageMargins left="0" right="0" top="0" bottom="0" header="0" footer="0"/>
      <autoFilter ref="B1:M1" xr:uid="{FAEB96CE-84E2-491A-B304-B99D1057ED2A}"/>
    </customSheetView>
  </customSheetViews>
  <dataValidations count="2">
    <dataValidation allowBlank="1" showInputMessage="1" showErrorMessage="1" sqref="E1" xr:uid="{5DBA255D-CDD9-49FB-AD3C-AF70AB4EE696}"/>
    <dataValidation type="list" allowBlank="1" showInputMessage="1" showErrorMessage="1" sqref="E2:E11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142.128741782406</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123.85598715277592</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4.3600496527724317</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t="s">
        <v>39054</v>
      </c>
      <c r="B6" s="18" t="str">
        <f>IFERROR(VLOOKUP(D6,DB!A:K,11,0),"")</f>
        <v>R2</v>
      </c>
      <c r="C6" s="18">
        <v>1</v>
      </c>
      <c r="D6" s="18" t="s">
        <v>25600</v>
      </c>
      <c r="E6" s="116"/>
      <c r="F6" s="117"/>
      <c r="G6" s="118">
        <f ca="1">IFERROR(NOW()-F6,"-")</f>
        <v>45948.855825115737</v>
      </c>
      <c r="H6" s="117">
        <v>45948.740902777776</v>
      </c>
      <c r="I6" s="18" t="str">
        <f>IFERROR(VLOOKUP(D6,DB!A:F,6,0),"")</f>
        <v>Generator-SG</v>
      </c>
      <c r="J6" s="18" t="str">
        <f>IFERROR(VLOOKUP(D6,DB!A:G,7,0),"")</f>
        <v>Vandalized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45948.855825115737</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45948.855825115737</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45948.855825115737</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45948.855825115737</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45948.855825115737</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45948.855825115737</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45948.855825115737</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45948.855825115737</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45948.855825115737</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45948.855825115737</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45948.855825115737</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45948.855825115737</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45948.855825115737</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45948.855825115737</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45948.855825115737</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45948.855825115737</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45948.855825115737</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45948.855825115737</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45948.855825115737</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45948.855825115737</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45948.855825115737</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45948.855825115737</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45948.855825115737</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45948.855825115737</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45948.855825115737</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45948.855825115737</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45948.855825115737</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45948.855825115737</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45948.855825115737</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45948.855825115737</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45948.855825115737</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45948.855825115737</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45948.855825115737</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45948.855825115737</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45948.855825115737</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45948.855825115737</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45948.855825115737</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45948.855825115737</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45948.855825115737</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45948.855825115737</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45948.855825115737</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45948.855825115737</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45948.855825115737</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45948.855825115737</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45948.855825115737</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45948.855825115737</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45948.855825115737</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45948.855825115737</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45948.855825115737</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45948.855825115737</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45948.855825115737</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45948.855825115737</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45948.855825115737</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45948.855825115737</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45948.855825115737</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45948.855825115737</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45948.855825115737</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45948.855825115737</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45948.855825115737</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45948.855825115737</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45948.855825115737</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45948.855825115737</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45948.855825115737</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45948.855825115737</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45948.855825115737</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45948.855825115737</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45948.855825115737</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45948.855825115737</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45948.855825115737</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45948.855825115737</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45948.855825115737</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45948.855825115737</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45948.855825115737</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45948.855825115737</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45948.855825115737</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45948.855825115737</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45948.855825115737</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45948.855825115737</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45948.855825115737</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45948.855825115737</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45948.855825115737</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45948.855825115737</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45948.855825115737</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45948.855825115737</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45948.855825115737</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45948.855825115737</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45948.855825115737</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45948.855825115737</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45948.855825115737</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45948.855825115737</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45948.855825115737</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45948.855825115737</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45948.855825115737</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C14" sqref="C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45948.855825115737</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45948.855825115737</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45948.855825115737</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45948.855825115737</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45948.855825115737</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45948.855825115737</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45948.855825115737</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45948.855825115737</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45948.855825115737</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45948.855825115737</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45948.855825115737</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45948.855825115737</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45948.855825115737</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45948.855825115737</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45948.855825115737</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45948.855825115737</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45948.855825115737</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45948.855825115737</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45948.855825115737</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45948.855825115737</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45948.855825115737</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45948.855825115737</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45948.855825115737</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45948.855825115737</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45948.855825115737</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45948.855825115737</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45948.855825115737</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45948.855825115737</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45948.855825115737</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45948.855825115737</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45948.855825115737</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45948.855825115737</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45948.855825115737</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45948.855825115737</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45948.855825115737</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45948.855825115737</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45948.855825115737</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45948.855825115737</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45948.855825115737</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45948.855825115737</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45948.855825115737</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45948.855825115737</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45948.855825115737</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45948.855825115737</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45948.855825115737</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45948.855825115737</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45948.855825115737</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45948.855825115737</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45948.855825115737</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45948.855825115737</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45948.855825115737</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45948.855825115737</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45948.855825115737</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45948.855825115737</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45948.855825115737</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45948.855825115737</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45948.855825115737</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45948.855825115737</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45948.855825115737</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45948.855825115737</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45948.855825115737</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45948.855825115737</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45948.855825115737</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45948.855825115737</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45948.855825115737</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45948.855825115737</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45948.855825115737</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45948.855825115737</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45948.855825115737</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45948.855825115737</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45948.855825115737</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45948.855825115737</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45948.855825115737</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45948.855825115737</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45948.855825115737</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45948.855825115737</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45948.855825115737</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45948.855825115737</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45948.855825115737</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45948.855825115737</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45948.855825115737</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45948.855825115737</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45948.855825115737</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45948.855825115737</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45948.855825115737</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45948.855825115737</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45948.855825115737</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45948.855825115737</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45948.855825115737</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45948.855825115737</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45948.855825115737</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45948.855825115737</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45948.855825115737</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45948.855825115737</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45948.855825115737</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45948.855825115737</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45948.855825115737</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45948.855825115737</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45948.855825115737</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45948.855825115737</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45948.855825115737</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45948.855825115737</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45948.855825115737</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45948.855825115737</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45948.855825115737</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45948.855825115737</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45948.855825115737</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45948.855825115737</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45948.855825115737</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45948.855825115737</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45948.855825115737</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45948.855825115737</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45948.855825115737</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45948.855825115737</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45948.855825115737</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45948.855825115737</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45948.855825115737</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45948.855825115737</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45948.855825115737</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45948.855825115737</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45948.855825115737</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45948.855825115737</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45948.855825115737</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45948.855825115737</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45948.855825115737</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45948.855825115737</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45948.855825115737</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45948.855825115737</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45948.855825115737</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45948.855825115737</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45948.855825115737</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45948.855825115737</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45948.855825115737</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45948.855825115737</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45948.855825115737</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45948.855825115737</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45948.855825115737</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45948.855825115737</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45948.855825115737</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45948.855825115737</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45948.855825115737</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45948.855825115737</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45948.855825115737</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45948.855825115737</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45948.855825115737</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45948.855825115737</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45948.855825115737</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45948.855825115737</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45948.855825115737</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45948.855825115737</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45948.855825115737</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45948.855825115737</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45948.855825115737</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45948.855825115737</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45948.855825115737</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45948.855825115737</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45948.855825115737</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45948.855825115737</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45948.855825115737</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45948.855825115737</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45948.855825115737</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45948.855825115737</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45948.855825115737</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45948.855825115737</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45948.855825115737</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45948.855825115737</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45948.855825115737</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45948.855825115737</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45948.855825115737</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45948.855825115737</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45948.855825115737</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45948.855825115737</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45948.855825115737</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45948.855825115737</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45948.855825115737</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45948.855825115737</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45948.855825115737</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45948.855825115737</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45948.855825115737</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45948.855825115737</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45948.855825115737</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45948.855825115737</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45948.855825115737</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45948.855825115737</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45948.855825115737</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45948.855825115737</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45948.855825115737</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45948.855825115737</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45948.855825115737</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45948.855825115737</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45948.855825115737</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45948.855825115737</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45948.855825115737</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45948.855825115737</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45948.855825115737</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45948.855825115737</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45948.855825115737</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45948.855825115737</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45948.855825115737</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45948.855825115737</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45948.855825115737</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45948.855825115737</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45948.855825115737</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45948.855825115737</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45948.855825115737</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45948.855825115737</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45948.855825115737</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45948.855825115737</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45948.855825115737</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45948.855825115737</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45948.855825115737</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45948.855825115737</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45948.855825115737</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45948.855825115737</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45948.855825115737</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45948.855825115737</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45948.855825115737</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45948.855825115737</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45948.855825115737</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45948.855825115737</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45948.855825115737</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45948.855825115737</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45948.855825115737</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45948.855825115737</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45948.855825115737</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45948.855825115737</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45948.855825115737</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45948.855825115737</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45948.855825115737</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45948.855825115737</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45948.855825115737</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45948.855825115737</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45948.855825115737</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45948.855825115737</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45948.855825115737</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45948.855825115737</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45948.855825115737</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45948.855825115737</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45948.855825115737</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45948.855825115737</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45948.855825115737</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45948.855825115737</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45948.855825115737</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45948.855825115737</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45948.855825115737</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45948.855825115737</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45948.855825115737</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45948.855825115737</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45948.855825115737</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45948.855825115737</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45948.855825115737</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45948.855825115737</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45948.855825115737</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45948.855825115737</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45948.855825115737</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45948.855825115737</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45948.855825115737</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45948.855825115737</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45948.855825115737</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45948.855825115737</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45948.855825115737</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45948.855825115737</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45948.855825115737</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45948.855825115737</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45948.855825115737</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45948.855825115737</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45948.855825115737</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45948.855825115737</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45948.855825115737</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45948.855825115737</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45948.855825115737</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45948.855825115737</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45948.855825115737</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45948.855825115737</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45948.855825115737</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45948.855825115737</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45948.855825115737</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45948.855825115737</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45948.855825115737</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45948.855825115737</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45948.855825115737</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45948.855825115737</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45948.855825115737</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45948.855825115737</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45948.855825115737</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45948.855825115737</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45948.855825115737</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45948.855825115737</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45948.855825115737</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45948.855825115737</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45948.855825115737</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45948.855825115737</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45948.855825115737</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45948.855825115737</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45948.855825115737</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45948.855825115737</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45948.855825115737</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45948.855825115737</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45948.855825115737</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45948.855825115737</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45948.855825115737</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45948.855825115737</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45948.855825115737</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45948.855825115737</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45948.855825115737</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45948.855825115737</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45948.855825115737</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45948.855825115737</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45948.855825115737</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45948.855825115737</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45948.855825115737</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45948.855825115737</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45948.855825115737</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45948.855825115737</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45948.855825115737</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45948.855825115737</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45948.855825115737</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45948.855825115737</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45948.855825115737</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45948.855825115737</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45948.855825115737</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45948.855825115737</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45948.855825115737</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45948.855825115737</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45948.855825115737</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45948.855825115737</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45948.855825115737</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45948.855825115737</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45948.855825115737</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45948.855825115737</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45948.855825115737</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45948.855825115737</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45948.855825115737</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45948.855825115737</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45948.855825115737</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45948.855825115737</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45948.855825115737</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45948.855825115737</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45948.855825115737</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45948.855825115737</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45948.855825115737</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45948.855825115737</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45948.855825115737</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45948.855825115737</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45948.855825115737</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45948.855825115737</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45948.855825115737</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45948.855825115737</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45948.855825115737</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45948.855825115737</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45948.855825115737</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45948.855825115737</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45948.855825115737</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45948.855825115737</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45948.855825115737</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45948.855825115737</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45948.855825115737</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45948.855825115737</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45948.855825115737</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45948.855825115737</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45948.855825115737</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45948.855825115737</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45948.855825115737</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45948.855825115737</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45948.855825115737</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45948.855825115737</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45948.855825115737</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45948.855825115737</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45948.855825115737</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45948.855825115737</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45948.855825115737</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45948.855825115737</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45948.855825115737</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45948.855825115737</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45948.855825115737</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45948.855825115737</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45948.855825115737</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45948.855825115737</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45948.855825115737</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45948.855825115737</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45948.855825115737</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45948.855825115737</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45948.855825115737</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45948.855825115737</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45948.855825115737</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45948.855825115737</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45948.855825115737</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45948.855825115737</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45948.855825115737</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45948.855825115737</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45948.855825115737</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45948.855825115737</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45948.855825115737</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45948.855825115737</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45948.855825115737</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45948.855825115737</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45948.855825115737</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45948.855825115737</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45948.855825115737</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45948.855825115737</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45948.855825115737</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45948.855825115737</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45948.855825115737</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45948.855825115737</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45948.855825115737</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45948.855825115737</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45948.855825115737</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45948.855825115737</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45948.855825115737</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45948.855825115737</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45948.855825115737</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45948.855825115737</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45948.855825115737</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45948.855825115737</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45948.855825115737</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45948.855825115737</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45948.855825115737</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45948.855825115737</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45948.855825115737</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45948.855825115737</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45948.855825115737</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45948.855825115737</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45948.855825115737</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45948.855825115737</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45948.855825115737</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45948.855825115737</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45948.855825115737</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45948.855825115737</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45948.855825115737</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45948.855825115737</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45948.855825115737</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45948.855825115737</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45948.855825115737</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45948.855825115737</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45948.855825115737</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45948.855825115737</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45948.855825115737</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45948.855825115737</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45948.855825115737</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45948.855825115737</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45948.855825115737</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45948.855825115737</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45948.855825115737</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45948.855825115737</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45948.855825115737</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45948.855825115737</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45948.855825115737</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45948.855825115737</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45948.855825115737</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45948.855825115737</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45948.855825115737</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45948.855825115737</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45948.855825115737</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45948.855825115737</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45948.855825115737</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45948.855825115737</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45948.855825115737</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45948.855825115737</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45948.855825115737</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45948.855825115737</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45948.855825115737</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45948.855825115737</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45948.855825115737</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45948.855825115737</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45948.855825115737</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45948.855825115737</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45948.855825115737</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45948.855825115737</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45948.855825115737</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45948.855825115737</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45948.855825115737</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45948.855825115737</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45948.855825115737</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45948.855825115737</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45948.855825115737</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45948.855825115737</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45948.855825115737</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45948.855825115737</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45948.855825115737</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45948.855825115737</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45948.855825115737</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45948.855825115737</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45948.855825115737</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45948.855825115737</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45948.855825115737</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45948.855825115737</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45948.855825115737</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45948.855825115737</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45948.855825115737</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45948.855825115737</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45948.855825115737</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45948.855825115737</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45948.855825115737</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45948.855825115737</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45948.855825115737</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45948.855825115737</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45948.855825115737</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45948.855825115737</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45948.855825115737</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45948.855825115737</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45948.855825115737</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45948.855825115737</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45948.855825115737</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45948.855825115737</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45948.855825115737</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45948.855825115737</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45948.855825115737</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45948.855825115737</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45948.855825115737</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45948.855825115737</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45948.855825115737</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45948.855825115737</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45948.855825115737</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45948.855825115737</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45948.855825115737</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45948.855825115737</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45948.855825115737</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45948.855825115737</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45948.855825115737</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45948.855825115737</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45948.855825115737</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45948.855825115737</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45948.855825115737</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45948.855825115737</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45948.855825115737</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45948.855825115737</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45948.855825115737</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45948.855825115737</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45948.855825115737</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45948.855825115737</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45948.855825115737</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45948.855825115737</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45948.855825115737</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45948.855825115737</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45948.855825115737</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45948.855825115737</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45948.855825115737</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45948.855825115737</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45948.855825115737</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45948.855825115737</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45948.855825115737</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45948.855825115737</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45948.855825115737</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45948.855825115737</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45948.855825115737</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45948.855825115737</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45948.855825115737</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45948.855825115737</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45948.855825115737</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45948.855825115737</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45948.855825115737</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45948.855825115737</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45948.855825115737</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45948.855825115737</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45948.855825115737</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45948.855825115737</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45948.855825115737</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45948.855825115737</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45948.855825115737</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45948.855825115737</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45948.855825115737</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45948.855825115737</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45948.855825115737</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45948.855825115737</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45948.855825115737</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45948.855825115737</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45948.855825115737</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45948.855825115737</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45948.855825115737</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45948.855825115737</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45948.855825115737</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45948.855825115737</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45948.855825115737</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45948.855825115737</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45948.855825115737</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45948.855825115737</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45948.855825115737</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45948.855825115737</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45948.855825115737</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45948.855825115737</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45948.855825115737</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45948.855825115737</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45948.855825115737</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45948.855825115737</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45948.855825115737</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45948.855825115737</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45948.855825115737</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45948.855825115737</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45948.855825115737</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45948.855825115737</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45948.855825115737</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45948.855825115737</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45948.855825115737</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45948.855825115737</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45948.855825115737</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45948.855825115737</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45948.855825115737</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45948.855825115737</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45948.855825115737</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45948.855825115737</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45948.855825115737</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45948.855825115737</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45948.855825115737</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45948.855825115737</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45948.855825115737</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45948.855825115737</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45948.855825115737</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45948.855825115737</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45948.855825115737</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45948.855825115737</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45948.855825115737</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45948.855825115737</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45948.855825115737</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45948.855825115737</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45948.855825115737</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45948.855825115737</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45948.855825115737</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45948.855825115737</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45948.855825115737</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45948.855825115737</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45948.855825115737</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45948.855825115737</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45948.855825115737</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45948.855825115737</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45948.855825115737</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45948.855825115737</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45948.855825115737</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45948.855825115737</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45948.855825115737</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45948.855825115737</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45948.855825115737</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45948.855825115737</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45948.855825115737</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45948.855825115737</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45948.855825115737</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45948.855825115737</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45948.855825115737</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45948.855825115737</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45948.855825115737</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45948.855825115737</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45948.855825115737</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45948.855825115737</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45948.855825115737</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45948.855825115737</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45948.855825115737</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45948.855825115737</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45948.855825115737</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45948.855825115737</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45948.855825115737</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45948.855825115737</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45948.855825115737</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45948.855825115737</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45948.855825115737</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45948.855825115737</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45948.855825115737</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45948.855825115737</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45948.855825115737</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45948.855825115737</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45948.855825115737</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45948.855825115737</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45948.855825115737</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45948.855825115737</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45948.855825115737</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45948.855825115737</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45948.855825115737</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45948.855825115737</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45948.855825115737</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45948.855825115737</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45948.855825115737</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45948.855825115737</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45948.855825115737</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45948.855825115737</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45948.855825115737</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45948.855825115737</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45948.855825115737</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45948.855825115737</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45948.855825115737</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45948.855825115737</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45948.855825115737</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45948.855825115737</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45948.855825115737</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45948.855825115737</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45948.855825115737</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45948.855825115737</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45948.855825115737</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45948.855825115737</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45948.855825115737</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45948.855825115737</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45948.855825115737</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45948.855825115737</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45948.855825115737</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45948.855825115737</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45948.855825115737</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45948.855825115737</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45948.855825115737</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45948.855825115737</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45948.855825115737</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45948.855825115737</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45948.855825115737</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45948.855825115737</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45948.855825115737</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45948.855825115737</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45948.855825115737</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45948.855825115737</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45948.855825115737</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45948.855825115737</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45948.855825115737</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45948.855825115737</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45948.855825115737</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45948.855825115737</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45948.855825115737</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45948.855825115737</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45948.855825115737</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45948.855825115737</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45948.855825115737</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45948.855825115737</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45948.855825115737</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45948.855825115737</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45948.855825115737</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45948.855825115737</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45948.855825115737</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45948.855825115737</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45948.855825115737</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45948.855825115737</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45948.855825115737</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45948.855825115737</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45948.855825115737</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45948.855825115737</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45948.855825115737</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45948.855825115737</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45948.855825115737</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45948.855825115737</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45948.855825115737</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45948.855825115737</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45948.855825115737</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45948.855825115737</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45948.855825115737</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45948.855825115737</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45948.855825115737</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45948.855825115737</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45948.855825115737</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45948.855825115737</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45948.855825115737</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45948.855825115737</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45948.855825115737</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45948.855825115737</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45948.855825115737</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45948.855825115737</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45948.855825115737</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45948.855825115737</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45948.855825115737</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45948.855825115737</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45948.855825115737</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45948.855825115737</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45948.855825115737</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45948.855825115737</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45948.855825115737</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45948.855825115737</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45948.855825115737</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45948.855825115737</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45948.855825115737</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45948.855825115737</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45948.855825115737</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45948.855825115737</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45948.855825115737</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45948.855825115737</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45948.855825115737</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45948.855825115737</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45948.855825115737</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45948.855825115737</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45948.855825115737</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45948.855825115737</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45948.855825115737</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45948.855825115737</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45948.855825115737</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45948.855825115737</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45948.855825115737</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45948.855825115737</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45948.855825115737</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45948.855825115737</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45948.855825115737</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45948.855825115737</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45948.855825115737</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45948.855825115737</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45948.855825115737</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45948.855825115737</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45948.855825115737</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45948.855825115737</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45948.855825115737</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45948.855825115737</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45948.855825115737</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45948.855825115737</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45948.855825115737</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45948.855825115737</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45948.855825115737</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45948.855825115737</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45948.855825115737</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45948.855825115737</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45948.855825115737</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45948.855825115737</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45948.855825115737</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45948.855825115737</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45948.855825115737</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45948.855825115737</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45948.855825115737</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45948.855825115737</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45948.855825115737</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45948.855825115737</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45948.855825115737</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45948.855825115737</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45948.855825115737</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45948.855825115737</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45948.855825115737</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45948.855825115737</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45948.855825115737</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45948.855825115737</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45948.855825115737</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45948.855825115737</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45948.855825115737</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45948.855825115737</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45948.855825115737</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45948.855825115737</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45948.855825115737</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45948.855825115737</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45948.855825115737</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45948.855825115737</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45948.855825115737</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45948.855825115737</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45948.855825115737</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45948.855825115737</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45948.855825115737</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45948.855825115737</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45948.855825115737</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45948.855825115737</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45948.855825115737</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45948.855825115737</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45948.855825115737</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45948.855825115737</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45948.855825115737</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45948.855825115737</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45948.855825115737</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45948.855825115737</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45948.855825115737</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45948.855825115737</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45948.855825115737</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45948.855825115737</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45948.855825115737</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45948.855825115737</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45948.855825115737</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45948.855825115737</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45948.855825115737</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45948.855825115737</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45948.855825115737</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45948.855825115737</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45948.855825115737</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45948.855825115737</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45948.855825115737</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45948.855825115737</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45948.855825115737</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45948.855825115737</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45948.855825115737</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45948.855825115737</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45948.855825115737</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45948.855825115737</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45948.855825115737</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45948.855825115737</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45948.855825115737</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45948.855825115737</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45948.855825115737</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45948.855825115737</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45948.855825115737</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45948.855825115737</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45948.855825115737</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45948.855825115737</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45948.855825115737</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45948.855825115737</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45948.855825115737</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45948.855825115737</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45948.855825115737</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45948.855825115737</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45948.855825115737</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45948.855825115737</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45948.855825115737</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45948.855825115737</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45948.855825115737</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45948.855825115737</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45948.855825115737</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45948.855825115737</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45948.855825115737</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45948.855825115737</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45948.855825115737</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45948.855825115737</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45948.855825115737</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45948.855825115737</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45948.855825115737</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45948.855825115737</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45948.855825115737</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45948.855825115737</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45948.855825115737</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45948.855825115737</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45948.855825115737</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45948.855825115737</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45948.855825115737</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45948.855825115737</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45948.855825115737</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45948.855825115737</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45948.855825115737</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45948.855825115737</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45948.855825115737</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45948.855825115737</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45948.855825115737</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45948.855825115737</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45948.855825115737</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45948.855825115737</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45948.855825115737</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45948.855825115737</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45948.855825115737</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45948.855825115737</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45948.855825115737</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45948.855825115737</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45948.855825115737</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45948.855825115737</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45948.855825115737</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45948.855825115737</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45948.855825115737</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45948.855825115737</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45948.855825115737</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45948.855825115737</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45948.855825115737</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45948.855825115737</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45948.855825115737</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45948.855825115737</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45948.855825115737</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45948.855825115737</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45948.855825115737</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45948.855825115737</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45948.855825115737</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45948.855825115737</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45948.855825115737</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45948.855825115737</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45948.855825115737</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45948.855825115737</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45948.855825115737</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45948.855825115737</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45948.855825115737</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45948.855825115737</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45948.855825115737</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45948.855825115737</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45948.855825115737</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45948.855825115737</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45948.855825115737</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45948.855825115737</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45948.855825115737</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45948.855825115737</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45948.855825115737</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45948.855825115737</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45948.855825115737</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45948.855825115737</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45948.855825115737</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45948.855825115737</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45948.855825115737</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45948.855825115737</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45948.855825115737</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45948.855825115737</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45948.855825115737</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45948.855825115737</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45948.855825115737</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45948.855825115737</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45948.855825115737</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45948.855825115737</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45948.855825115737</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45948.855825115737</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45948.855825115737</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45948.855825115737</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45948.855825115737</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45948.855825115737</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45948.855825115737</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45948.855825115737</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45948.855825115737</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45948.855825115737</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45948.855825115737</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45948.855825115737</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45948.855825115737</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45948.855825115737</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45948.855825115737</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45948.855825115737</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45948.855825115737</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45948.855825115737</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45948.855825115737</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45948.855825115737</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45948.855825115737</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45948.855825115737</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45948.855825115737</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45948.855825115737</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45948.855825115737</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45948.855825115737</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45948.855825115737</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45948.855825115737</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45948.855825115737</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45948.855825115737</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45948.855825115737</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45948.855825115737</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45948.855825115737</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45948.855825115737</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45948.855825115737</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45948.855825115737</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45948.855825115737</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45948.855825115737</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45948.855825115737</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45948.855825115737</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45948.855825115737</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45948.855825115737</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45948.855825115737</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45948.855825115737</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45948.855825115737</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45948.855825115737</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45948.855825115737</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45948.855825115737</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45948.855825115737</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45948.855825115737</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45948.855825115737</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45948.855825115737</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45948.855825115737</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45948.855825115737</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45948.855825115737</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45948.855825115737</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45948.855825115737</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45948.855825115737</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45948.855825115737</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45948.855825115737</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45948.855825115737</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45948.855825115737</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45948.855825115737</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45948.855825115737</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45948.855825115737</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45948.855825115737</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45948.855825115737</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45948.855825115737</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45948.855825115737</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45948.855825115737</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45948.855825115737</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45948.855825115737</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45948.855825115737</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45948.855825115737</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45948.855825115737</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45948.855825115737</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45948.855825115737</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45948.855825115737</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45948.855825115737</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45948.855825115737</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45948.855825115737</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45948.855825115737</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45948.855825115737</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45948.855825115737</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45948.855825115737</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45948.855825115737</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45948.855825115737</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45948.855825115737</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45948.855825115737</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45948.855825115737</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45948.855825115737</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45948.855825115737</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45948.855825115737</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45948.855825115737</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45948.855825115737</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45948.855825115737</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45948.855825115737</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45948.855825115737</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45948.855825115737</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45948.855825115737</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45948.855825115737</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45948.855825115737</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45948.855825115737</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45948.855825115737</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45948.855825115737</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45948.855825115737</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45948.855825115737</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45948.855825115737</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45948.855825115737</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45948.855825115737</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45948.855825115737</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45948.855825115737</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45948.855825115737</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45948.855825115737</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45948.855825115737</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45948.855825115737</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45948.855825115737</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45948.855825115737</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45948.855825115737</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45948.855825115737</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45948.855825115737</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45948.855825115737</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45948.855825115737</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45948.855825115737</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45948.855825115737</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45948.855825115737</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45948.855825115737</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45948.855825115737</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45948.855825115737</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45948.855825115737</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45948.855825115737</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45948.855825115737</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45948.855825115737</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45948.855825115737</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45948.855825115737</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45948.855825115737</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45948.855825115737</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45948.855825115737</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45948.855825115737</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45948.855825115737</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45948.855825115737</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45948.855825115737</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45948.855825115737</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45948.855825115737</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45948.855825115737</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45948.855825115737</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45948.855825115737</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45948.855825115737</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45948.855825115737</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45948.855825115737</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45948.855825115737</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45948.855825115737</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45948.855825115737</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45948.855825115737</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45948.855825115737</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45948.855825115737</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45948.855825115737</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45948.855825115737</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45948.855825115737</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45948.855825115737</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45948.855825115737</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45948.855825115737</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45948.855825115737</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45948.855825115737</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45948.855825115737</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45948.855825115737</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45948.855825115737</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45948.855825115737</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45948.855825115737</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45948.855825115737</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45948.855825115737</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45948.855825115737</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45948.855825115737</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45948.855825115737</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45948.855825115737</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45948.855825115737</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45948.855825115737</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45948.855825115737</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39056</v>
      </c>
      <c r="B2" s="98" t="str">
        <f>IFERROR(VLOOKUP(D2,DB!A:K,11,0),"")</f>
        <v>R4</v>
      </c>
      <c r="C2" s="99">
        <v>1</v>
      </c>
      <c r="D2" s="95" t="s">
        <v>35082</v>
      </c>
      <c r="E2" s="100" t="s">
        <v>38964</v>
      </c>
      <c r="F2" s="101">
        <v>45703.480717592596</v>
      </c>
      <c r="G2" s="102">
        <f ca="1">IFERROR(NOW()-F2,"")</f>
        <v>245.3751075231412</v>
      </c>
      <c r="H2" s="101">
        <v>45703.474768518521</v>
      </c>
      <c r="I2" s="98" t="str">
        <f>IFERROR(VLOOKUP(D2,DB!A:F,6,0),"")</f>
        <v>SCECO</v>
      </c>
      <c r="J2" s="98" t="str">
        <f>IFERROR(VLOOKUP(D2,DB!A:G,7,0),"")</f>
        <v>Dead</v>
      </c>
      <c r="K2" s="103" t="s">
        <v>39057</v>
      </c>
      <c r="L2" s="95" t="str">
        <f>IFERROR(VLOOKUP(D2,DB!A:I,9,0),"")</f>
        <v>Latis</v>
      </c>
    </row>
    <row r="3" spans="1:16" ht="15" customHeight="1">
      <c r="A3" s="121" t="s">
        <v>39058</v>
      </c>
      <c r="B3" s="121" t="str">
        <f>IFERROR(VLOOKUP(D3,DB!A:K,11,0),"")</f>
        <v>R4</v>
      </c>
      <c r="C3" s="122">
        <v>2</v>
      </c>
      <c r="D3" s="123" t="s">
        <v>28178</v>
      </c>
      <c r="E3" s="100" t="s">
        <v>38964</v>
      </c>
      <c r="F3" s="125">
        <v>45947.495092592595</v>
      </c>
      <c r="G3" s="126">
        <f ca="1">IFERROR(NOW()-F3,"")</f>
        <v>1.3607325231423602</v>
      </c>
      <c r="H3" s="125">
        <v>45947.457812499997</v>
      </c>
      <c r="I3" s="121" t="str">
        <f>IFERROR(VLOOKUP(D3,DB!A:F,6,0),"")</f>
        <v>SCECO</v>
      </c>
      <c r="J3" s="121" t="str">
        <f>IFERROR(VLOOKUP(D3,DB!A:G,7,0),"")</f>
        <v>Dead</v>
      </c>
      <c r="K3" s="127" t="s">
        <v>39059</v>
      </c>
      <c r="L3" s="123" t="str">
        <f>IFERROR(VLOOKUP(D3,DB!A:I,9,0),"")</f>
        <v>Latis</v>
      </c>
    </row>
    <row r="4" spans="1:16" ht="15" customHeight="1">
      <c r="A4" s="121" t="s">
        <v>39060</v>
      </c>
      <c r="B4" s="121" t="str">
        <f>IFERROR(VLOOKUP(D4,DB!A:K,11,0),"")</f>
        <v>R4</v>
      </c>
      <c r="C4" s="122">
        <v>1</v>
      </c>
      <c r="D4" s="123" t="s">
        <v>36456</v>
      </c>
      <c r="E4" s="100" t="s">
        <v>38964</v>
      </c>
      <c r="F4" s="125"/>
      <c r="G4" s="126">
        <f ca="1">IFERROR(NOW()-F4,"")</f>
        <v>45948.855825115737</v>
      </c>
      <c r="H4" s="125">
        <v>45948.81758101852</v>
      </c>
      <c r="I4" s="121" t="str">
        <f>IFERROR(VLOOKUP(D4,DB!A:F,6,0),"")</f>
        <v>Generator-SG</v>
      </c>
      <c r="J4" s="121" t="str">
        <f>IFERROR(VLOOKUP(D4,DB!A:G,7,0),"")</f>
        <v>Dead</v>
      </c>
      <c r="K4" s="127" t="s">
        <v>39061</v>
      </c>
      <c r="L4" s="123" t="str">
        <f>IFERROR(VLOOKUP(D4,DB!A:I,9,0),"")</f>
        <v>Latis</v>
      </c>
    </row>
    <row r="5" spans="1:16" ht="15" customHeight="1">
      <c r="A5" s="121"/>
      <c r="B5" s="121" t="str">
        <f>IFERROR(VLOOKUP(D5,DB!A:K,11,0),"")</f>
        <v/>
      </c>
      <c r="C5" s="122"/>
      <c r="D5" s="95"/>
      <c r="E5" s="100"/>
      <c r="F5" s="125"/>
      <c r="G5" s="126">
        <f ca="1">IFERROR(NOW()-F5,"")</f>
        <v>45948.855825115737</v>
      </c>
      <c r="H5" s="125"/>
      <c r="I5" s="121" t="str">
        <f>IFERROR(VLOOKUP(D5,DB!A:F,6,0),"")</f>
        <v/>
      </c>
      <c r="J5" s="121" t="str">
        <f>IFERROR(VLOOKUP(D5,DB!A:G,7,0),"")</f>
        <v/>
      </c>
      <c r="K5" s="127"/>
      <c r="L5" s="123" t="str">
        <f>IFERROR(VLOOKUP(D5,DB!A:I,9,0),"")</f>
        <v/>
      </c>
    </row>
    <row r="6" spans="1:16" ht="15" customHeight="1">
      <c r="A6" s="121"/>
      <c r="B6" s="121" t="str">
        <f>IFERROR(VLOOKUP(D6,DB!A:K,11,0),"")</f>
        <v/>
      </c>
      <c r="C6" s="122"/>
      <c r="D6" s="123"/>
      <c r="E6" s="100"/>
      <c r="F6" s="125"/>
      <c r="G6" s="126">
        <f ca="1">IFERROR(NOW()-F6,"")</f>
        <v>45948.855825115737</v>
      </c>
      <c r="H6" s="125"/>
      <c r="I6" s="121" t="str">
        <f>IFERROR(VLOOKUP(D6,DB!A:F,6,0),"")</f>
        <v/>
      </c>
      <c r="J6" s="121" t="str">
        <f>IFERROR(VLOOKUP(D6,DB!A:G,7,0),"")</f>
        <v/>
      </c>
      <c r="K6" s="127"/>
      <c r="L6" s="123" t="str">
        <f>IFERROR(VLOOKUP(D6,DB!A:I,9,0),"")</f>
        <v/>
      </c>
    </row>
    <row r="7" spans="1:16" ht="15" customHeight="1">
      <c r="A7" s="121"/>
      <c r="B7" s="121" t="str">
        <f>IFERROR(VLOOKUP(D7,DB!A:K,11,0),"")</f>
        <v/>
      </c>
      <c r="C7" s="122"/>
      <c r="D7" s="95"/>
      <c r="E7" s="100"/>
      <c r="F7" s="125"/>
      <c r="G7" s="126">
        <f ca="1">IFERROR(NOW()-F7,"")</f>
        <v>45948.855825115737</v>
      </c>
      <c r="H7" s="125"/>
      <c r="I7" s="121" t="str">
        <f>IFERROR(VLOOKUP(D7,DB!A:F,6,0),"")</f>
        <v/>
      </c>
      <c r="J7" s="121" t="str">
        <f>IFERROR(VLOOKUP(D7,DB!A:G,7,0),"")</f>
        <v/>
      </c>
      <c r="K7" s="127"/>
      <c r="L7" s="123" t="str">
        <f>IFERROR(VLOOKUP(D7,DB!A:I,9,0),"")</f>
        <v/>
      </c>
    </row>
    <row r="8" spans="1:16" ht="15" customHeight="1">
      <c r="A8" s="121"/>
      <c r="B8" s="121" t="str">
        <f>IFERROR(VLOOKUP(D8,DB!A:K,11,0),"")</f>
        <v/>
      </c>
      <c r="C8" s="122"/>
      <c r="D8" s="95"/>
      <c r="E8" s="100"/>
      <c r="F8" s="125"/>
      <c r="G8" s="126">
        <f ca="1">IFERROR(NOW()-F8,"")</f>
        <v>45948.855825115737</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45948.855825115737</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45948.855825115737</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45948.855825115737</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45948.855825115737</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45948.855825115737</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45948.855825115737</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45948.855825115737</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45948.855825115737</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45948.855825115737</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45948.855825115737</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45948.855825115737</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45948.855825115737</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45948.855825115737</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45948.855825115737</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45948.855825115737</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45948.855825115737</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45948.855825115737</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45948.855825115737</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45948.855825115737</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45948.855825115737</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45948.855825115737</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45948.855825115737</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45948.855825115737</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45948.855825115737</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45948.855825115737</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45948.855825115737</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45948.855825115737</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45948.855825115737</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45948.855825115737</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45948.855825115737</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45948.855825115737</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45948.855825115737</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45948.855825115737</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45948.855825115737</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45948.855825115737</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45948.855825115737</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45948.855825115737</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45948.855825115737</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45948.855825115737</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45948.855825115737</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45948.855825115737</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45948.855825115737</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45948.855825115737</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45948.855825115737</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45948.855825115737</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45948.855825115737</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45948.855825115737</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45948.855825115737</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45948.855825115737</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45948.855825115737</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45948.855825115737</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45948.855825115737</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45948.855825115737</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45948.855825115737</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45948.855825115737</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45948.855825115737</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45948.855825115737</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45948.855825115737</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45948.855825115737</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45948.855825115737</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45948.855825115737</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45948.855825115737</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45948.855825115737</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45948.855825115737</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45948.855825115737</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45948.855825115737</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45948.855825115737</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45948.855825115737</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45948.855825115737</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45948.855825115737</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45948.855825115737</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45948.855825115737</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45948.855825115737</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45948.855825115737</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45948.855825115737</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45948.855825115737</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45948.855825115737</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45948.855825115737</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45948.855825115737</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45948.855825115737</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45948.855825115737</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45948.855825115737</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45948.855825115737</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45948.855825115737</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45948.855825115737</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45948.855825115737</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45948.855825115737</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45948.855825115737</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45948.855825115737</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45948.855825115737</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45948.855825115737</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45948.855825115737</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45948.855825115737</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45948.855825115737</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45948.855825115737</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45948.855825115737</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45948.855825115737</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45948.855825115737</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45948.855825115737</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45948.855825115737</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45948.855825115737</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45948.855825115737</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45948.855825115737</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45948.855825115737</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45948.855825115737</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45948.855825115737</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45948.855825115737</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45948.855825115737</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45948.855825115737</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45948.855825115737</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45948.855825115737</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45948.855825115737</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45948.855825115737</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45948.855825115737</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45948.855825115737</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45948.855825115737</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45948.855825115737</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45948.855825115737</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45948.855825115737</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45948.855825115737</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45948.855825115737</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45948.855825115737</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45948.855825115737</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45948.855825115737</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45948.855825115737</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45948.855825115737</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45948.855825115737</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45948.855825115737</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45948.855825115737</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45948.855825115737</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45948.855825115737</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45948.855825115737</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45948.855825115737</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45948.855825115737</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45948.855825115737</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45948.855825115737</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45948.855825115737</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45948.855825115737</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45948.855825115737</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45948.855825115737</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45948.855825115737</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45948.855825115737</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45948.855825115737</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45948.855825115737</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45948.855825115737</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45948.855825115737</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45948.855825115737</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45948.855825115737</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45948.855825115737</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45948.855825115737</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45948.855825115737</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45948.855825115737</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45948.855825115737</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45948.855825115737</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45948.855825115737</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45948.855825115737</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45948.855825115737</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45948.855825115737</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45948.855825115737</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45948.855825115737</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45948.855825115737</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45948.855825115737</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45948.855825115737</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45948.855825115737</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45948.855825115737</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45948.855825115737</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45948.855825115737</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45948.855825115737</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45948.855825115737</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45948.855825115737</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45948.855825115737</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45948.855825115737</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45948.855825115737</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45948.855825115737</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45948.855825115737</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45948.855825115737</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45948.855825115737</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45948.855825115737</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45948.855825115737</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45948.855825115737</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45948.855825115737</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45948.855825115737</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45948.855825115737</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45948.855825115737</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45948.855825115737</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45948.855825115737</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45948.855825115737</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45948.855825115737</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45948.855825115737</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45948.855825115737</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45948.855825115737</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45948.855825115737</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45948.855825115737</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45948.855825115737</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45948.855825115737</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45948.855825115737</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45948.855825115737</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45948.855825115737</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45948.855825115737</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45948.855825115737</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45948.855825115737</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45948.855825115737</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45948.855825115737</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45948.855825115737</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45948.855825115737</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45948.855825115737</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45948.855825115737</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45948.855825115737</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45948.855825115737</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45948.855825115737</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45948.855825115737</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45948.855825115737</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45948.855825115737</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45948.855825115737</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45948.855825115737</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45948.855825115737</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45948.855825115737</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45948.855825115737</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45948.855825115737</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45948.855825115737</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45948.855825115737</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45948.855825115737</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45948.855825115737</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45948.855825115737</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45948.855825115737</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45948.855825115737</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45948.855825115737</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45948.855825115737</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45948.855825115737</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45948.855825115737</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45948.855825115737</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45948.855825115737</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45948.855825115737</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45948.855825115737</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45948.855825115737</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45948.855825115737</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45948.855825115737</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45948.855825115737</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45948.855825115737</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45948.855825115737</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45948.855825115737</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45948.855825115737</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45948.855825115737</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45948.855825115737</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45948.855825115737</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45948.855825115737</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45948.855825115737</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45948.855825115737</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45948.855825115737</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45948.855825115737</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45948.855825115737</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45948.855825115737</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45948.855825115737</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45948.855825115737</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45948.855825115737</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45948.855825115737</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45948.855825115737</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45948.855825115737</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45948.855825115737</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45948.855825115737</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45948.855825115737</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45948.855825115737</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45948.855825115737</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45948.855825115737</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45948.855825115737</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45948.855825115737</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45948.855825115737</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45948.855825115737</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45948.855825115737</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45948.855825115737</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45948.855825115737</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45948.855825115737</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45948.855825115737</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45948.855825115737</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45948.855825115737</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45948.855825115737</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45948.855825115737</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45948.855825115737</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45948.855825115737</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45948.855825115737</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45948.855825115737</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45948.855825115737</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45948.855825115737</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45948.855825115737</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45948.855825115737</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45948.855825115737</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45948.855825115737</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45948.855825115737</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45948.855825115737</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45948.855825115737</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45948.855825115737</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45948.855825115737</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45948.855825115737</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45948.855825115737</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45948.855825115737</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45948.855825115737</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45948.855825115737</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45948.855825115737</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45948.855825115737</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45948.855825115737</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45948.855825115737</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45948.855825115737</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45948.855825115737</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45948.855825115737</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45948.855825115737</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45948.855825115737</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45948.855825115737</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45948.855825115737</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45948.855825115737</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45948.855825115737</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45948.855825115737</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45948.855825115737</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45948.855825115737</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45948.855825115737</v>
      </c>
      <c r="H322" s="125"/>
      <c r="I322" s="121" t="str">
        <f>IFERROR(VLOOKUP(D322,DB!A:F,6,0),"")</f>
        <v/>
      </c>
      <c r="J322" s="121" t="str">
        <f>IFERROR(VLOOKUP(D322,DB!A:G,7,0),"")</f>
        <v/>
      </c>
      <c r="K322" s="127"/>
      <c r="L322" s="123" t="str">
        <f>IFERROR(VLOOKUP(D322,DB!A:I,9,0),"")</f>
        <v/>
      </c>
    </row>
    <row r="323" spans="1:12" ht="15" customHeight="1">
      <c r="A323" s="128"/>
      <c r="B323" s="128" t="str">
        <f>IFERROR(VLOOKUP(D323,DB!A:K,11,0),"")</f>
        <v/>
      </c>
      <c r="C323" s="129"/>
      <c r="D323" s="130"/>
      <c r="E323" s="131"/>
      <c r="F323" s="132"/>
      <c r="G323" s="133">
        <f ca="1">IFERROR(NOW()-F323,"")</f>
        <v>45948.855825115737</v>
      </c>
      <c r="H323" s="132"/>
      <c r="I323" s="128" t="str">
        <f>IFERROR(VLOOKUP(D323,DB!A:F,6,0),"")</f>
        <v/>
      </c>
      <c r="J323" s="128" t="str">
        <f>IFERROR(VLOOKUP(D323,DB!A:G,7,0),"")</f>
        <v/>
      </c>
      <c r="K323" s="134"/>
      <c r="L323" s="130" t="str">
        <f>IFERROR(VLOOKUP(D323,DB!A:I,9,0),"")</f>
        <v/>
      </c>
    </row>
  </sheetData>
  <dataValidations count="2">
    <dataValidation allowBlank="1" showInputMessage="1" showErrorMessage="1" sqref="E1" xr:uid="{A4F81451-56CC-4543-9497-104C4E44EE4B}"/>
    <dataValidation type="list" allowBlank="1" showInputMessage="1" showErrorMessage="1" sqref="E2:E3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tabSelected="1" workbookViewId="0">
      <selection activeCell="D6" sqref="D6"/>
    </sheetView>
  </sheetViews>
  <sheetFormatPr defaultColWidth="11.19921875" defaultRowHeight="14.25"/>
  <cols>
    <col min="1" max="1" width="29.89843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39062</v>
      </c>
      <c r="B2" s="37" t="str">
        <f>IFERROR(VLOOKUP(D2,DB!A:K,11,0),"")</f>
        <v>R5</v>
      </c>
      <c r="C2" s="37">
        <v>3</v>
      </c>
      <c r="D2" s="120" t="s">
        <v>36000</v>
      </c>
      <c r="E2" s="37" t="s">
        <v>38964</v>
      </c>
      <c r="F2" s="38">
        <v>45891.832060185188</v>
      </c>
      <c r="G2" s="151">
        <f ca="1">IFERROR(NOW()-F2,"")</f>
        <v>57.023764930549078</v>
      </c>
      <c r="H2" s="38">
        <v>45891.790393518517</v>
      </c>
      <c r="I2" s="37" t="str">
        <f>IFERROR(VLOOKUP(D2,DB!A:F,6,0),"")</f>
        <v>Generator-SG</v>
      </c>
      <c r="J2" s="37" t="str">
        <f>IFERROR(VLOOKUP(D2,DB!A:G,7,0),"")</f>
        <v>Vandalized</v>
      </c>
      <c r="K2" s="37" t="s">
        <v>39063</v>
      </c>
      <c r="L2" s="37" t="str">
        <f>IFERROR(VLOOKUP(D2,DB!A:I,9,0),"")</f>
        <v>Latis</v>
      </c>
      <c r="M2" s="119"/>
    </row>
    <row r="3" spans="1:13" ht="30.75">
      <c r="A3" s="37" t="s">
        <v>39064</v>
      </c>
      <c r="B3" s="37" t="str">
        <f>IFERROR(VLOOKUP(D3,DB!A:K,11,0),"")</f>
        <v>R5</v>
      </c>
      <c r="C3" s="37">
        <v>1</v>
      </c>
      <c r="D3" s="37" t="s">
        <v>31295</v>
      </c>
      <c r="E3" s="37" t="s">
        <v>39045</v>
      </c>
      <c r="F3" s="38">
        <v>45926.188877314817</v>
      </c>
      <c r="G3" s="151">
        <f t="shared" ref="G3" ca="1" si="0">IFERROR(NOW()-F3,"")</f>
        <v>22.666947800920752</v>
      </c>
      <c r="H3" s="38">
        <v>45926.158159722225</v>
      </c>
      <c r="I3" s="37" t="str">
        <f>IFERROR(VLOOKUP(D3,DB!A:F,6,0),"")</f>
        <v>SCECO</v>
      </c>
      <c r="J3" s="37" t="str">
        <f>IFERROR(VLOOKUP(D3,DB!A:G,7,0),"")</f>
        <v>Good</v>
      </c>
      <c r="K3" s="37" t="s">
        <v>39065</v>
      </c>
      <c r="L3" s="37" t="str">
        <f>IFERROR(VLOOKUP(D3,DB!A:I,9,0),"")</f>
        <v>Latis</v>
      </c>
      <c r="M3" s="119"/>
    </row>
    <row r="4" spans="1:13" ht="30.75">
      <c r="A4" s="37" t="s">
        <v>39066</v>
      </c>
      <c r="B4" s="37" t="str">
        <f>IFERROR(VLOOKUP(D4,DB!A:K,11,0),"")</f>
        <v>R5</v>
      </c>
      <c r="C4" s="37">
        <v>2</v>
      </c>
      <c r="D4" s="37" t="s">
        <v>31159</v>
      </c>
      <c r="E4" s="37" t="s">
        <v>38964</v>
      </c>
      <c r="F4" s="38">
        <v>45944.771574074075</v>
      </c>
      <c r="G4" s="39">
        <f t="shared" ref="G4" ca="1" si="1">IFERROR(NOW()-F4,"")</f>
        <v>4.0842510416623554</v>
      </c>
      <c r="H4" s="38">
        <v>45944.676192129627</v>
      </c>
      <c r="I4" s="37" t="str">
        <f>IFERROR(VLOOKUP(D4,DB!A:F,6,0),"")</f>
        <v>SCECO</v>
      </c>
      <c r="J4" s="37" t="str">
        <f>IFERROR(VLOOKUP(D4,DB!A:G,7,0),"")</f>
        <v>Dead</v>
      </c>
      <c r="K4" s="37" t="s">
        <v>39067</v>
      </c>
      <c r="L4" s="37" t="str">
        <f>IFERROR(VLOOKUP(D4,DB!A:I,9,0),"")</f>
        <v>Latis</v>
      </c>
    </row>
    <row r="5" spans="1:13" ht="45.75">
      <c r="A5" s="164" t="s">
        <v>39068</v>
      </c>
      <c r="B5" s="164" t="str">
        <f>IFERROR(VLOOKUP(D5,DB!A:K,11,0),"")</f>
        <v>R5</v>
      </c>
      <c r="C5" s="164">
        <v>1</v>
      </c>
      <c r="D5" s="164" t="s">
        <v>34747</v>
      </c>
      <c r="E5" s="164" t="s">
        <v>39045</v>
      </c>
      <c r="F5" s="165">
        <v>45948.661111111112</v>
      </c>
      <c r="G5" s="166">
        <f ca="1">IFERROR(NOW()-F5,"")</f>
        <v>0.19471400462498423</v>
      </c>
      <c r="H5" s="165">
        <v>45948.661111111112</v>
      </c>
      <c r="I5" s="164" t="str">
        <f>IFERROR(VLOOKUP(D5,DB!A:F,6,0),"")</f>
        <v>SCECO</v>
      </c>
      <c r="J5" s="164" t="str">
        <f>IFERROR(VLOOKUP(D5,DB!A:G,7,0),"")</f>
        <v>Dead</v>
      </c>
      <c r="K5" s="164" t="s">
        <v>39069</v>
      </c>
      <c r="L5" s="164" t="str">
        <f>IFERROR(VLOOKUP(D5,DB!A:I,9,0),"")</f>
        <v>Latis</v>
      </c>
    </row>
    <row r="6" spans="1:13" ht="15">
      <c r="A6" s="164"/>
      <c r="B6" s="164" t="str">
        <f>IFERROR(VLOOKUP(D6,DB!A:K,11,0),"")</f>
        <v/>
      </c>
      <c r="C6" s="164"/>
      <c r="D6" s="164"/>
      <c r="E6" s="164"/>
      <c r="F6" s="165"/>
      <c r="G6" s="166">
        <f ca="1">IFERROR(NOW()-F6,"")</f>
        <v>45948.855825115737</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45948.855825115737</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45948.855825115737</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45948.855825115737</v>
      </c>
      <c r="H9" s="165"/>
      <c r="I9" s="164" t="str">
        <f>IFERROR(VLOOKUP(D9,DB!A:F,6,0),"")</f>
        <v/>
      </c>
      <c r="J9" s="164" t="str">
        <f>IFERROR(VLOOKUP(D9,DB!A:G,7,0),"")</f>
        <v/>
      </c>
      <c r="K9" s="164"/>
      <c r="L9" s="164" t="str">
        <f>IFERROR(VLOOKUP(D9,DB!A:I,9,0),"")</f>
        <v/>
      </c>
    </row>
    <row r="10" spans="1:13" ht="15.75">
      <c r="A10" s="164"/>
      <c r="B10" s="164" t="str">
        <f>IFERROR(VLOOKUP(D10,DB!A:K,11,0),"")</f>
        <v/>
      </c>
      <c r="C10" s="164"/>
      <c r="D10" s="167"/>
      <c r="E10" s="164"/>
      <c r="F10" s="165"/>
      <c r="G10" s="166">
        <f ca="1">IFERROR(NOW()-F10,"")</f>
        <v>45948.855825115737</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45948.855825115737</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45948.855825115737</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45948.855825115737</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45948.855825115737</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45948.855825115737</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45948.855825115737</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45948.855825115737</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45948.855825115737</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45948.855825115737</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45948.855825115737</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45948.855825115737</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45948.855825115737</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45948.855825115737</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45948.855825115737</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45948.855825115737</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45948.855825115737</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45948.855825115737</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45948.855825115737</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45948.855825115737</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45948.855825115737</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45948.855825115737</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45948.855825115737</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45948.855825115737</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45948.855825115737</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45948.855825115737</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45948.855825115737</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45948.855825115737</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45948.855825115737</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45948.855825115737</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45948.855825115737</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45948.855825115737</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45948.855825115737</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45948.855825115737</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45948.855825115737</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45948.855825115737</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45948.855825115737</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45948.855825115737</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45948.855825115737</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45948.855825115737</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45948.855825115737</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45948.855825115737</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45948.855825115737</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45948.855825115737</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45948.855825115737</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45948.855825115737</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45948.855825115737</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45948.855825115737</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45948.855824999999</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45948.855824999999</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45948.855824999999</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45948.855824999999</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45948.855824999999</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45948.855824999999</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45948.855824999999</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45948.855824999999</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45948.855824999999</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45948.855824999999</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45948.855824999999</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45948.855824999999</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45948.855824999999</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45948.855824999999</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45948.855824999999</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45948.855824999999</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45948.855824999999</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45948.855824999999</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45948.855824999999</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45948.855824999999</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45948.855824999999</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45948.855824999999</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45948.855824999999</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45948.855824999999</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45948.855824999999</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45948.855824999999</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45948.855824999999</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45948.855824999999</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45948.855824999999</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45948.855824999999</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45948.855824999999</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45948.855824999999</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45948.855824999999</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45948.855824999999</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45948.855824999999</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45948.855824999999</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45948.855824999999</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45948.855824999999</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45948.855824999999</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45948.855824999999</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45948.855824999999</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45948.855824999999</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45948.855824999999</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45948.855824999999</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45948.855824999999</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45948.855824999999</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45948.855824999999</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45948.855824999999</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45948.855824999999</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45948.855824999999</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45948.855824999999</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45948.855824999999</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45948.855824999999</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45948.855824999999</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45948.855824999999</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45948.855824999999</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45948.855824999999</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45948.855824999999</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45948.855824999999</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45948.855824999999</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45948.855824999999</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45948.855824999999</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45948.855824999999</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45948.855824999999</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45948.855824999999</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45948.855824999999</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45948.855824999999</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45948.855824999999</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45948.855824999999</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45948.855824999999</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45948.855824999999</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45948.855824999999</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45948.855824999999</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45948.855824999999</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45948.855824999999</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45948.855824999999</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45948.855824999999</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45948.855824999999</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45948.855824999999</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45948.855824999999</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45948.855824999999</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45948.855824999999</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45948.855824999999</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45948.855824999999</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45948.855824999999</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45948.855824999999</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45948.855824999999</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45948.855824999999</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45948.855824999999</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45948.855824999999</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45948.855824999999</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45948.855824999999</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45948.855824999999</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45948.855824999999</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45948.855824999999</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45948.855824999999</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45948.855824999999</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45948.855824999999</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45948.855824999999</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45948.855824999999</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45948.855824999999</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45948.855824999999</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45948.855824999999</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45948.855824999999</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45948.855824999999</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45948.855824999999</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45948.855824999999</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45948.855824999999</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45948.855824999999</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45948.855824999999</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45948.855824999999</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45948.855824999999</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45948.855824999999</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45948.855824999999</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45948.855824999999</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45948.855824999999</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45948.855824999999</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45948.855824999999</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45948.855824999999</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45948.855824999999</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45948.855824999999</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45948.855824999999</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45948.855824999999</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45948.855824999999</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45948.855824999999</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45948.855824999999</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45948.855824999999</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45948.855824999999</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45948.855824999999</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45948.855824999999</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45948.855824999999</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45948.855824999999</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45948.855824999999</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45948.855824999999</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45948.855824999999</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45948.855824999999</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45948.855824999999</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45948.855824999999</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45948.855824999999</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45948.855824999999</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45948.855824999999</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45948.855824999999</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45948.855824999999</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45948.855824999999</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45948.855824999999</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45948.855824999999</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45948.855824999999</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45948.855824999999</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45948.855824999999</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45948.855824999999</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45948.855824999999</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45948.855824999999</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45948.855824999999</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45948.855824999999</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45948.855824999999</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45948.855824999999</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45948.855824999999</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45948.855824999999</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45948.855824999999</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45948.855824999999</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45948.855824999999</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45948.855824999999</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45948.855824999999</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45948.855824999999</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45948.855824999999</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45948.855824999999</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45948.855824999999</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45948.855824999999</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45948.855824999999</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45948.855824999999</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45948.855824999999</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45948.855824999999</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45948.855824999999</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45948.855824999999</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45948.855824999999</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45948.855824999999</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45948.855824999999</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45948.855824999999</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45948.855824999999</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45948.855824999999</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45948.855824999999</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45948.855824999999</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45948.855824999999</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45948.855824999999</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45948.855824999999</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45948.855824999999</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45948.855824999999</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45948.855824999999</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45948.855824999999</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45948.855824999999</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45948.855824999999</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45948.855824999999</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45948.855824999999</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45948.855824999999</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45948.855824999999</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45948.855824999999</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45948.855824999999</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45948.855824999999</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45948.855824999999</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45948.855824999999</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45948.855824999999</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45948.855824999999</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45948.855824999999</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45948.855824999999</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45948.855824999999</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45948.855824999999</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45948.855824999999</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45948.855824999999</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45948.855824999999</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45948.855824999999</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45948.855824999999</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45948.855824999999</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45948.855824999999</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45948.855824999999</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45948.855824999999</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45948.855824999999</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45948.855824999999</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45948.855824999999</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45948.855824999999</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45948.855824999999</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45948.855824999999</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45948.855824999999</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45948.855824999999</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45948.855824999999</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45948.855824999999</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45948.855824999999</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45948.855824999999</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45948.855824999999</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45948.855824999999</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45948.855824999999</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45948.855824999999</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45948.855824999999</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45948.855824999999</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45948.855824999999</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45948.855824999999</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45948.855824999999</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45948.855824999999</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45948.855824999999</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45948.855824999999</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45948.855824999999</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45948.855824999999</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45948.855824999999</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45948.855824999999</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45948.855824999999</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45948.855824999999</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45948.855824999999</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45948.855824999999</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45948.855824999999</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45948.855824999999</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45948.855824999999</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45948.855824999999</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45948.855824999999</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45948.855824999999</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45948.855824999999</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45948.855824999999</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45948.855824999999</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45948.855824999999</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45948.855824999999</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45948.855824999999</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45948.855824999999</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45948.855824999999</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45948.855825115737</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45948.855825115737</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45948.855825115737</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45948.855825115737</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45948.855825115737</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45948.855825115737</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45948.855825115737</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45948.855825115737</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45948.855825115737</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45948.855825115737</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45948.855825115737</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45948.855825115737</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45948.855825115737</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45948.855825115737</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45948.855825115737</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45948.855825115737</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45948.855825115737</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45948.855825115737</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45948.855825115737</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45948.855825115737</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45948.855825115737</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45948.855825115737</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45948.855825115737</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45948.855825115737</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45948.855825115737</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45948.855825115737</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45948.855825115737</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45948.855825115737</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45948.855825115737</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45948.855825115737</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45948.855825115737</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45948.855825115737</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45948.855825115737</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45948.855825115737</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45948.855825115737</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45948.855825115737</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45948.855825115737</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45948.855825115737</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45948.855825115737</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45948.855825115737</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45948.855825115737</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45948.855825115737</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45948.855825115737</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45948.855825115737</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45948.855825115737</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45948.855825115737</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45948.855825115737</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45948.855825115737</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45948.855825115737</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45948.855825115737</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45948.855825115737</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45948.855825115737</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45948.855825115737</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45948.855825115737</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45948.855825115737</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45948.855825115737</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45948.855825115737</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45948.855825115737</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45948.855825115737</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45948.855825115737</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45948.855825115737</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45948.855825115737</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45948.855825115737</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45948.855825115737</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45948.855825115737</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45948.855825115737</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45948.855825115737</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45948.855825115737</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45948.855825115737</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45948.855825115737</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45948.855825115737</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45948.855825115737</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45948.855825115737</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45948.855825115737</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45948.855825115737</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45948.855825115737</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45948.855825115737</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45948.855825115737</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45948.855825115737</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45948.855825115737</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45948.855825115737</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45948.855825115737</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45948.855825115737</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45948.855825115737</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45948.855825115737</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45948.855825115737</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45948.855825115737</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45948.855825115737</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45948.855825115737</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45948.855825115737</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45948.855825115737</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45948.855825115737</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45948.855825115737</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45948.855825115737</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45948.855825115737</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45948.855825115737</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45948.855825115737</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45948.855825115737</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45948.855825115737</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45948.855825115737</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45948.855825115737</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45948.855825115737</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45948.855825115737</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45948.855825115737</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45948.855825115737</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45948.855825115737</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45948.855825115737</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45948.855825115737</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45948.855825115737</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45948.855825115737</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45948.855825115737</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45948.855825115737</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45948.855825115737</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45948.855825115737</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45948.855825115737</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45948.855825115737</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45948.855825115737</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45948.855825115737</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45948.855825115737</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45948.855825115737</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45948.855825115737</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45948.855825115737</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45948.855825115737</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45948.855825115737</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45948.855825115737</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45948.855825115737</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45948.855825115737</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45948.855825115737</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45948.855825115737</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45948.855825115737</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45948.855825115737</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45948.855825115737</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45948.855825115737</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45948.855825115737</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45948.855825115737</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45948.855825115737</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45948.855825115737</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45948.855825115737</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45948.855825115737</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45948.855825115737</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45948.855825115737</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45948.855825115737</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45948.855825115737</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45948.855825115737</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45948.855825115737</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45948.855825115737</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45948.855825115737</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45948.855825115737</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45948.855825115737</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45948.855825115737</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45948.855825115737</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45948.855825115737</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45948.855825115737</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45948.855825115737</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45948.855825115737</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45948.855825115737</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45948.855825115737</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45948.855825115737</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45948.855825115737</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45948.855825115737</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45948.855825115737</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45948.855825115737</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45948.855825115737</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45948.855825115737</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45948.855825115737</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45948.855825115737</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45948.855825115737</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45948.855825115737</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45948.855825115737</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45948.855825115737</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45948.855825115737</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45948.855825115737</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45948.855825115737</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45948.855825115737</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45948.855825115737</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45948.855825115737</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45948.855825115737</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45948.855825115737</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45948.855825115737</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45948.855825115737</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45948.855825115737</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45948.855825115737</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45948.855825115737</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45948.855825115737</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45948.855825115737</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45948.855825115737</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45948.855825115737</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45948.855825115737</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45948.855825115737</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45948.855825115737</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45948.855825115737</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45948.855825115737</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45948.855825115737</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45948.855825115737</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45948.855825115737</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45948.855825115737</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45948.855825115737</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45948.855825115737</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45948.855825115737</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45948.855825115737</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45948.855825115737</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45948.855825115737</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45948.855825115737</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45948.855825115737</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45948.855825115737</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45948.855825115737</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45948.855825115737</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45948.855825115737</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45948.855825115737</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45948.855825115737</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45948.855825115737</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45948.855825115737</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45948.855825115737</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45948.855825115737</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45948.855825115737</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45948.855825115737</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45948.855825115737</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45948.855825115737</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45948.855825115737</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45948.855825115737</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45948.855825115737</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45948.855825115737</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45948.855825115737</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45948.855825115737</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45948.855825115737</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45948.855825115737</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45948.855825115737</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45948.855825115737</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45948.855825115737</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45948.855825115737</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45948.855825115737</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45948.855825115737</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45948.855825115737</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45948.855825115737</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45948.855825115737</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45948.855825115737</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45948.855825115737</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45948.855825115737</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45948.855825115737</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45948.855825115737</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45948.855825115737</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45948.855825115737</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45948.855825115737</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45948.855825115737</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45948.855825115737</v>
      </c>
      <c r="H563" s="165"/>
      <c r="I563" s="164" t="str">
        <f>IFERROR(VLOOKUP(D563,DB!A:F,6,0),"")</f>
        <v/>
      </c>
      <c r="J563" s="164" t="str">
        <f>IFERROR(VLOOKUP(D563,DB!A:G,7,0),"")</f>
        <v/>
      </c>
      <c r="K563" s="164"/>
      <c r="L563" s="164" t="str">
        <f>IFERROR(VLOOKUP(D563,DB!A:I,9,0),"")</f>
        <v/>
      </c>
    </row>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73" ht="15"/>
    <row r="674" ht="15"/>
    <row r="676" ht="15"/>
    <row r="677" ht="15"/>
    <row r="678" ht="15"/>
    <row r="679" ht="15"/>
    <row r="681" ht="15"/>
    <row r="682" ht="15"/>
    <row r="689" ht="15"/>
    <row r="690" ht="15"/>
    <row r="691" ht="15"/>
    <row r="692" ht="15"/>
    <row r="693" ht="15"/>
    <row r="694" ht="15"/>
    <row r="697" ht="15"/>
    <row r="698"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802" ht="15"/>
    <row r="803" ht="15"/>
    <row r="804" ht="15"/>
    <row r="805" ht="15"/>
    <row r="806" ht="15"/>
    <row r="807" ht="15"/>
    <row r="808" ht="15"/>
    <row r="809" ht="15"/>
    <row r="810" ht="15"/>
    <row r="811"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2" ht="15"/>
    <row r="893" ht="15"/>
    <row r="894" ht="15"/>
    <row r="896" ht="15"/>
    <row r="897"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30" ht="15"/>
    <row r="931" ht="15"/>
    <row r="1101" ht="15"/>
    <row r="1102" ht="15"/>
    <row r="1103" ht="15"/>
    <row r="1104" ht="15"/>
    <row r="1105" ht="15"/>
    <row r="1106"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9" ht="15"/>
    <row r="1170" ht="15"/>
    <row r="1176" ht="15"/>
    <row r="1177" ht="15"/>
    <row r="1179" ht="15"/>
    <row r="1180" ht="15"/>
    <row r="1181" ht="15"/>
    <row r="1182" ht="15"/>
    <row r="1183" ht="15"/>
    <row r="1184" ht="15"/>
    <row r="1185" ht="15"/>
    <row r="1187" ht="15"/>
    <row r="1188" ht="15"/>
    <row r="1189"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0" ht="15"/>
    <row r="1271" ht="15"/>
    <row r="1273" ht="15"/>
    <row r="1274" ht="15"/>
    <row r="1275" ht="15"/>
    <row r="1276" ht="15"/>
    <row r="1277" ht="15"/>
    <row r="1278" ht="15"/>
    <row r="1279" ht="15"/>
    <row r="1280" ht="15"/>
    <row r="1281" ht="15"/>
    <row r="1282" ht="15"/>
    <row r="1283" ht="15"/>
    <row r="1284" ht="15"/>
    <row r="1287" ht="15"/>
    <row r="1288" ht="15"/>
    <row r="1289" ht="15"/>
    <row r="1290" ht="15"/>
    <row r="1291" ht="15"/>
    <row r="1292" ht="15"/>
    <row r="1293" ht="15"/>
    <row r="1295" ht="15"/>
    <row r="1296" ht="15"/>
    <row r="1297" ht="15"/>
    <row r="1298" ht="15"/>
    <row r="1299" ht="15"/>
    <row r="1300" ht="15"/>
    <row r="1301" ht="15"/>
    <row r="1302" ht="15"/>
    <row r="1303" ht="15"/>
    <row r="1304" ht="15"/>
    <row r="1305" ht="15"/>
    <row r="1307" ht="15"/>
    <row r="1308" ht="15"/>
    <row r="1309" ht="15"/>
    <row r="1310" ht="15"/>
    <row r="1311" ht="15"/>
    <row r="1312" ht="15"/>
    <row r="1313" ht="15"/>
    <row r="1314" ht="15"/>
    <row r="1315" ht="15"/>
    <row r="1316" ht="15"/>
    <row r="1324" ht="15"/>
    <row r="1325" ht="15"/>
    <row r="1328" ht="15"/>
    <row r="1329" ht="15"/>
    <row r="1330" ht="15"/>
    <row r="1331" ht="15"/>
    <row r="1332" ht="15"/>
    <row r="1333" ht="15"/>
    <row r="1334" ht="15"/>
    <row r="1335" ht="15"/>
    <row r="1338" ht="15"/>
    <row r="1339" ht="15"/>
    <row r="1340" ht="15"/>
    <row r="1341" ht="15"/>
    <row r="1342" ht="15"/>
    <row r="1343" ht="15"/>
    <row r="1344" ht="15"/>
    <row r="1345" ht="15"/>
    <row r="1346" ht="15"/>
    <row r="1347" ht="15"/>
    <row r="1348" ht="15"/>
  </sheetData>
  <dataValidations count="2">
    <dataValidation allowBlank="1" showInputMessage="1" showErrorMessage="1" sqref="E1" xr:uid="{920C6338-E771-4DAE-8C89-92A9093EA4DE}"/>
    <dataValidation type="list" allowBlank="1" showInputMessage="1" showErrorMessage="1" sqref="E2:E5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7"/>
  <sheetViews>
    <sheetView workbookViewId="0">
      <selection activeCell="K13" sqref="K13"/>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39070</v>
      </c>
      <c r="B2" s="143" t="s">
        <v>5398</v>
      </c>
      <c r="C2" s="142">
        <v>1</v>
      </c>
      <c r="D2" s="143" t="s">
        <v>34463</v>
      </c>
      <c r="E2" s="142" t="s">
        <v>39071</v>
      </c>
      <c r="F2" s="144">
        <v>45926.772847222222</v>
      </c>
      <c r="G2" s="145">
        <f ca="1">IFERROR(NOW()-F2,"-")</f>
        <v>22.082977893514908</v>
      </c>
      <c r="H2" s="146">
        <v>45927.449074074102</v>
      </c>
      <c r="I2" s="143" t="str">
        <f>IFERROR(VLOOKUP(D2,DB!A:F,6,0),"")</f>
        <v>SCECO</v>
      </c>
      <c r="J2" s="143" t="str">
        <f>IFERROR(VLOOKUP(D2,DB!A:G,7,0),"")</f>
        <v>Weak</v>
      </c>
      <c r="K2" s="142" t="s">
        <v>39072</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39073</v>
      </c>
      <c r="B3" s="143" t="str">
        <f>IFERROR(VLOOKUP(D3,DB!A:K,11,0),"")</f>
        <v>R6</v>
      </c>
      <c r="C3" s="142">
        <v>1</v>
      </c>
      <c r="D3" s="143" t="s">
        <v>34282</v>
      </c>
      <c r="E3" s="142" t="s">
        <v>38964</v>
      </c>
      <c r="F3" s="146">
        <v>45939.529062499998</v>
      </c>
      <c r="G3" s="145">
        <f ca="1">IFERROR(NOW()-F3,"-")</f>
        <v>9.3267626157394261</v>
      </c>
      <c r="H3" s="146">
        <v>45927.987534722219</v>
      </c>
      <c r="I3" s="143" t="str">
        <f>IFERROR(VLOOKUP(D3,DB!A:F,6,0),"")</f>
        <v>SCECO</v>
      </c>
      <c r="J3" s="143" t="str">
        <f>IFERROR(VLOOKUP(D3,DB!A:G,7,0),"")</f>
        <v>Vandalized</v>
      </c>
      <c r="K3" s="142" t="s">
        <v>39074</v>
      </c>
      <c r="L3" s="143" t="str">
        <f>IFERROR(VLOOKUP(D3,DB!A:I,9,0),"")</f>
        <v>Latis</v>
      </c>
    </row>
    <row r="4" spans="1:16383" ht="31.5" customHeight="1">
      <c r="A4" s="142" t="s">
        <v>39075</v>
      </c>
      <c r="B4" s="142" t="str">
        <f>IFERROR(VLOOKUP(D4,DB!A:K,11,0),"")</f>
        <v>R6</v>
      </c>
      <c r="C4" s="142">
        <v>1</v>
      </c>
      <c r="D4" s="142" t="s">
        <v>34126</v>
      </c>
      <c r="E4" s="142" t="s">
        <v>38964</v>
      </c>
      <c r="F4" s="146">
        <v>45948.797777777778</v>
      </c>
      <c r="G4" s="145">
        <f ca="1">IFERROR(NOW()-F4,"-")</f>
        <v>5.8047337959578726E-2</v>
      </c>
      <c r="H4" s="146">
        <v>45948.797777777778</v>
      </c>
      <c r="I4" s="142" t="str">
        <f>IFERROR(VLOOKUP(D4,DB!A:F,6,0),"")</f>
        <v>SCECO</v>
      </c>
      <c r="J4" s="142" t="str">
        <f>IFERROR(VLOOKUP(D4,DB!A:G,7,0),"")</f>
        <v>Vandalized</v>
      </c>
      <c r="K4" s="142" t="s">
        <v>39076</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ht="31.5" customHeight="1">
      <c r="A5" s="106"/>
      <c r="B5" s="105" t="str">
        <f>IFERROR(VLOOKUP(D5,DB!A:K,11,0),"")</f>
        <v/>
      </c>
      <c r="C5" s="107"/>
      <c r="D5" s="105"/>
      <c r="E5" s="108"/>
      <c r="F5" s="109"/>
      <c r="G5" s="78">
        <f ca="1">IFERROR(NOW()-F5,"-")</f>
        <v>45948.855825115737</v>
      </c>
      <c r="H5" s="109"/>
      <c r="I5" s="105" t="str">
        <f>IFERROR(VLOOKUP(D5,DB!A:F,6,0),"")</f>
        <v/>
      </c>
      <c r="J5" s="104" t="str">
        <f>IFERROR(VLOOKUP(D5,DB!A:G,7,0),"")</f>
        <v/>
      </c>
      <c r="K5" s="110"/>
      <c r="L5" s="111" t="str">
        <f>IFERROR(VLOOKUP(D5,DB!A:I,9,0),"")</f>
        <v/>
      </c>
    </row>
    <row r="6" spans="1:16383" ht="31.5" customHeight="1">
      <c r="A6" s="106"/>
      <c r="B6" s="105" t="str">
        <f>IFERROR(VLOOKUP(D6,DB!A:K,11,0),"")</f>
        <v/>
      </c>
      <c r="C6" s="107"/>
      <c r="D6" s="105"/>
      <c r="E6" s="108"/>
      <c r="F6" s="109"/>
      <c r="G6" s="78">
        <f ca="1">IFERROR(NOW()-F6,"-")</f>
        <v>45948.855825115737</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45948.855825115737</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45948.855825115737</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45948.855825115737</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45948.855825115737</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45948.855825115737</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45948.855825115737</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45948.855825115737</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45948.855825115737</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45948.855825115737</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45948.855825115737</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45948.855825115737</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45948.855825115737</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45948.855825115737</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45948.855825115737</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45948.855825115737</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45948.855825115737</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45948.855825115737</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45948.855825115737</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45948.855825115737</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45948.855825115737</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45948.855825115737</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45948.855825115737</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45948.855825115737</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45948.855825115737</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45948.855825115737</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45948.855825115737</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45948.855825115737</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45948.855825115737</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45948.855825115737</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45948.855825115737</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45948.855825115737</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45948.855825115737</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45948.855825115737</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45948.855825115737</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45948.855825115737</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45948.855825115737</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45948.855825115737</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45948.855825115737</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45948.855825115737</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45948.855825115737</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45948.855825115737</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45948.855825115737</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45948.855825115737</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45948.855825115737</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45948.855825115737</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45948.855825115737</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45948.855825115737</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45948.855825115737</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45948.855825115737</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45948.855825115737</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45948.855825115737</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45948.855825115737</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45948.855825115737</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45948.855825115737</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45948.855825115737</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45948.855825115737</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45948.855825115737</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45948.855825115737</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45948.855825115737</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45948.855825115737</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45948.855825115737</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45948.855825115737</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45948.855825115737</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45948.855825115737</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45948.855825115737</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45948.855825115737</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45948.855825115737</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45948.855825115737</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45948.855825115737</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45948.855825115737</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45948.855825115737</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45948.855825115737</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45948.855825115737</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45948.855825115737</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45948.855825115737</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45948.855825115737</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45948.855825115737</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45948.855825115737</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45948.855825115737</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45948.855825115737</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45948.855825115737</v>
      </c>
      <c r="H87" s="109"/>
      <c r="I87" s="105" t="str">
        <f>IFERROR(VLOOKUP(D87,DB!A:F,6,0),"")</f>
        <v/>
      </c>
      <c r="J87" s="104" t="str">
        <f>IFERROR(VLOOKUP(D87,DB!A:G,7,0),"")</f>
        <v/>
      </c>
      <c r="K87" s="110"/>
      <c r="L87" s="111" t="str">
        <f>IFERROR(VLOOKUP(D87,DB!A:I,9,0),"")</f>
        <v/>
      </c>
    </row>
  </sheetData>
  <dataValidations count="2">
    <dataValidation allowBlank="1" showInputMessage="1" showErrorMessage="1" sqref="E1" xr:uid="{380493DB-286A-4683-AF55-C78F04945A49}"/>
    <dataValidation type="list" allowBlank="1" showInputMessage="1" showErrorMessage="1" sqref="E3:E8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2025-10-18T17:34:19Z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